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E:\PROJEKTI\KULTURA\CENTAR ZA BASTINU\30_DRUGA FAZA PROJEKT INTERIJERA\FAZA 3-4\TROŠKOVNIK\PO GRUPAMA\"/>
    </mc:Choice>
  </mc:AlternateContent>
  <xr:revisionPtr revIDLastSave="0" documentId="13_ncr:1_{FB0BC397-C7AE-44C9-B370-7FC79366E246}" xr6:coauthVersionLast="47" xr6:coauthVersionMax="47" xr10:uidLastSave="{00000000-0000-0000-0000-000000000000}"/>
  <bookViews>
    <workbookView xWindow="-120" yWindow="-120" windowWidth="29040" windowHeight="15840" tabRatio="733" firstSheet="9" activeTab="9" xr2:uid="{00000000-000D-0000-FFFF-FFFF00000000}"/>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2. ELEKTROINSTALACIJE_RASVJETA " sheetId="62" r:id="rId10"/>
    <sheet name="Š_GEODETSKI" sheetId="33" state="hidden" r:id="rId11"/>
    <sheet name="Rekapitulacija_HIDRO" sheetId="38" state="hidden" r:id="rId12"/>
    <sheet name="1_V_VODA" sheetId="31" state="hidden" r:id="rId13"/>
    <sheet name="2_V_Kanaliz" sheetId="32" state="hidden" r:id="rId14"/>
    <sheet name="3_voda_objekt" sheetId="34" state="hidden" r:id="rId15"/>
    <sheet name="4_vert_kanal_objekt" sheetId="35" state="hidden" r:id="rId16"/>
    <sheet name="5_horiz_kanal_objekt" sheetId="36" state="hidden" r:id="rId17"/>
    <sheet name="6_sanitarije" sheetId="37" state="hidden" r:id="rId18"/>
    <sheet name="ELEKTROINSTALACIJE" sheetId="42" state="hidden" r:id="rId19"/>
    <sheet name="VATRODOJAVA" sheetId="43" state="hidden" r:id="rId20"/>
    <sheet name="TERMOINSTALACIJE" sheetId="41" state="hidden" r:id="rId21"/>
  </sheets>
  <externalReferences>
    <externalReference r:id="rId22"/>
  </externalReferences>
  <definedNames>
    <definedName name="Bf">#REF!</definedName>
    <definedName name="bsgb">#REF!</definedName>
    <definedName name="dgg">#REF!</definedName>
    <definedName name="dhub">#REF!</definedName>
    <definedName name="DNH">#REF!</definedName>
    <definedName name="EDFGVB">#REF!</definedName>
    <definedName name="HFGUIG">#REF!</definedName>
    <definedName name="JGLIUH">#REF!</definedName>
    <definedName name="LČPK">#REF!</definedName>
    <definedName name="MJBJK">#REF!</definedName>
    <definedName name="NEMA">#REF!</definedName>
    <definedName name="NHN">#REF!</definedName>
    <definedName name="NJM">#REF!</definedName>
    <definedName name="_xlnm.Print_Area" localSheetId="9">'2. ELEKTROINSTALACIJE_RASVJETA '!$A$1:$J$134</definedName>
    <definedName name="_xlnm.Print_Area" localSheetId="2">C_BETONSKI!$A$1:$F$226</definedName>
    <definedName name="_xlnm.Print_Titles" localSheetId="12">'1_V_VODA'!$1:$2</definedName>
    <definedName name="_xlnm.Print_Titles" localSheetId="9">'2. ELEKTROINSTALACIJE_RASVJETA '!#REF!</definedName>
    <definedName name="_xlnm.Print_Titles" localSheetId="13">'2_V_Kanaliz'!$1:$2</definedName>
    <definedName name="_xlnm.Print_Titles" localSheetId="14">'3_voda_objekt'!$1:$2</definedName>
    <definedName name="_xlnm.Print_Titles" localSheetId="15">'4_vert_kanal_objekt'!$1:$2</definedName>
    <definedName name="_xlnm.Print_Titles" localSheetId="16">'5_horiz_kanal_objekt'!$1:$2</definedName>
    <definedName name="_xlnm.Print_Titles" localSheetId="17">'6_sanitarije'!$1:$2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10">Š_GEODETSKI!$1:$2</definedName>
    <definedName name="sfbsfgb">#REF!</definedName>
    <definedName name="sgnb">#REF!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9" i="62" l="1"/>
  <c r="H125" i="62"/>
  <c r="H121" i="62"/>
  <c r="H117" i="62" l="1"/>
  <c r="H116" i="62"/>
  <c r="H107" i="62"/>
  <c r="H106" i="62"/>
  <c r="H80" i="62"/>
  <c r="H79" i="62"/>
  <c r="H54" i="62"/>
  <c r="H53" i="62"/>
  <c r="H30" i="62"/>
  <c r="H29" i="62"/>
  <c r="H131" i="62" l="1"/>
  <c r="H132" i="62" s="1"/>
  <c r="H133" i="62" s="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B21" i="38"/>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C19" i="38" l="1"/>
  <c r="F109" i="45"/>
  <c r="C21" i="38"/>
  <c r="E67" i="19"/>
  <c r="F311" i="29"/>
  <c r="E44" i="20"/>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<sst xmlns="http://schemas.openxmlformats.org/spreadsheetml/2006/main" count="3663" uniqueCount="2034">
  <si>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</si>
  <si>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</si>
  <si>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</si>
  <si>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</si>
  <si>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</si>
  <si>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</si>
  <si>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</si>
  <si>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</si>
  <si>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</si>
  <si>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</si>
  <si>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</si>
  <si>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</si>
  <si>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</si>
  <si>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</si>
  <si>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</si>
  <si>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</si>
  <si>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</si>
  <si>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</si>
  <si>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</si>
  <si>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</si>
  <si>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</si>
  <si>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</si>
  <si>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</si>
  <si>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</si>
  <si>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</si>
  <si>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</si>
  <si>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</si>
  <si>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</si>
  <si>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</si>
  <si>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</si>
  <si>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</si>
  <si>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</si>
  <si>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</si>
  <si>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</si>
  <si>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</si>
  <si>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</si>
  <si>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</si>
  <si>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</si>
  <si>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</si>
  <si>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</si>
  <si>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</si>
  <si>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</si>
  <si>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</si>
  <si>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</si>
  <si>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</si>
  <si>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</si>
  <si>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</si>
  <si>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</si>
  <si>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</si>
  <si>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</si>
  <si>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</si>
  <si>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</si>
  <si>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</si>
  <si>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</si>
  <si>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</si>
  <si>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</si>
  <si>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</si>
  <si>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</si>
  <si>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</si>
  <si>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</si>
  <si>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</si>
  <si>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</si>
  <si>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</si>
  <si>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</si>
  <si>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</si>
  <si>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</si>
  <si>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</si>
  <si>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</si>
  <si>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</si>
  <si>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</si>
  <si>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</si>
  <si>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</si>
  <si>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</si>
  <si>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</si>
  <si>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</si>
  <si>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</si>
  <si>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</si>
  <si>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</si>
  <si>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</si>
  <si>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</si>
  <si>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</si>
  <si>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</si>
  <si>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</si>
  <si>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</si>
  <si>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</si>
  <si>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</si>
  <si>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</si>
  <si>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</si>
  <si>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</si>
  <si>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</si>
  <si>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</si>
  <si>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</si>
  <si>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</si>
  <si>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</si>
  <si>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</si>
  <si>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</si>
  <si>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</si>
  <si>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</si>
  <si>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</si>
  <si>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</si>
  <si>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</si>
  <si>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</si>
  <si>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</si>
  <si>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</si>
  <si>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</si>
  <si>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</si>
  <si>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</si>
  <si>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</si>
  <si>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</si>
  <si>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</si>
  <si>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</si>
  <si>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</si>
  <si>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</si>
  <si>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</si>
  <si>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</si>
  <si>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</si>
  <si>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</si>
  <si>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</si>
  <si>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</si>
  <si>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</si>
  <si>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</si>
  <si>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</si>
  <si>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</si>
  <si>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</si>
  <si>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</si>
  <si>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</si>
  <si>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</si>
  <si>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</si>
  <si>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</si>
  <si>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</si>
  <si>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</si>
  <si>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</si>
  <si>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</si>
  <si>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</si>
  <si>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</si>
  <si>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</si>
  <si>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</si>
  <si>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</si>
  <si>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</si>
  <si>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</si>
  <si>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</si>
  <si>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</si>
  <si>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</si>
  <si>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</si>
  <si>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</si>
  <si>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</si>
  <si>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</si>
  <si>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</si>
  <si>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</si>
  <si>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</si>
  <si>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</si>
  <si>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</si>
  <si>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</si>
  <si>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</si>
  <si>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</si>
  <si>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</si>
  <si>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</si>
  <si>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</si>
  <si>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</si>
  <si>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</si>
  <si>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</si>
  <si>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</si>
  <si>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</si>
  <si>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</si>
  <si>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</si>
  <si>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</si>
  <si>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</si>
  <si>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</si>
  <si>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</si>
  <si>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</si>
  <si>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</si>
  <si>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</si>
  <si>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</si>
  <si>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</si>
  <si>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</si>
  <si>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</si>
  <si>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</si>
  <si>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</si>
  <si>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</si>
  <si>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</si>
  <si>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</si>
  <si>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</si>
  <si>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</si>
  <si>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</si>
  <si>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</si>
  <si>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</si>
  <si>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</si>
  <si>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</si>
  <si>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</si>
  <si>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</si>
  <si>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</si>
  <si>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</si>
  <si>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</si>
  <si>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</si>
  <si>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</si>
  <si>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</si>
  <si>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</si>
  <si>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</si>
  <si>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</si>
  <si>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</si>
  <si>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</si>
  <si>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</si>
  <si>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</si>
  <si>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</si>
  <si>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</si>
  <si>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</si>
  <si>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</si>
  <si>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</si>
  <si>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</si>
  <si>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</si>
  <si>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</si>
  <si>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</si>
  <si>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</si>
  <si>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</si>
  <si>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</si>
  <si>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</si>
  <si>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</si>
  <si>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</si>
  <si>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</si>
  <si>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</si>
  <si>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</si>
  <si>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</si>
  <si>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</si>
  <si>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</si>
  <si>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</si>
  <si>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</si>
  <si>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</si>
  <si>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</si>
  <si>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</si>
  <si>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</si>
  <si>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</si>
  <si>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</si>
  <si>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</si>
  <si>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</si>
  <si>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</si>
  <si>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</si>
  <si>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</si>
  <si>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</si>
  <si>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</si>
  <si>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</si>
  <si>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</si>
  <si>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</si>
  <si>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</si>
  <si>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</si>
  <si>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</si>
  <si>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</si>
  <si>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</si>
  <si>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</si>
  <si>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</si>
  <si>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</si>
  <si>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</si>
  <si>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</si>
  <si>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</si>
  <si>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</si>
  <si>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</si>
  <si>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</si>
  <si>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</si>
  <si>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</si>
  <si>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</si>
  <si>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</si>
  <si>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</si>
  <si>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</si>
  <si>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</si>
  <si>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</si>
  <si>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</si>
  <si>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</si>
  <si>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</si>
  <si>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</si>
  <si>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</si>
  <si>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</si>
  <si>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</si>
  <si>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</si>
  <si>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</si>
  <si>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</si>
  <si>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</si>
  <si>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</si>
  <si>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</si>
  <si>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</si>
  <si>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</si>
  <si>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</si>
  <si>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</si>
  <si>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</si>
  <si>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</si>
  <si>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</si>
  <si>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</si>
  <si>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</si>
  <si>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</si>
  <si>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</si>
  <si>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</si>
  <si>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</si>
  <si>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</si>
  <si>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</si>
  <si>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</si>
  <si>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</si>
  <si>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</si>
  <si>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</si>
  <si>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</si>
  <si>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</si>
  <si>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</si>
  <si>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</si>
  <si>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</si>
  <si>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</si>
  <si>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</si>
  <si>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</si>
  <si>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</si>
  <si>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</si>
  <si>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</si>
  <si>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</si>
  <si>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</si>
  <si>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</si>
  <si>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</si>
  <si>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</si>
  <si>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</si>
  <si>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</si>
  <si>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</si>
  <si>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</si>
  <si>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</si>
  <si>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</si>
  <si>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</si>
  <si>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</si>
  <si>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</si>
  <si>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</si>
  <si>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</si>
  <si>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</si>
  <si>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</si>
  <si>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</si>
  <si>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</si>
  <si>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</si>
  <si>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</si>
  <si>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</si>
  <si>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</si>
  <si>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</si>
  <si>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</si>
  <si>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</si>
  <si>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</si>
  <si>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</si>
  <si>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</si>
  <si>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</si>
  <si>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</si>
  <si>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</si>
  <si>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</si>
  <si>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</si>
  <si>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</si>
  <si>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</si>
  <si>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</si>
  <si>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</si>
  <si>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</si>
  <si>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</si>
  <si>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</si>
  <si>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</si>
  <si>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</si>
  <si>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</si>
  <si>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</si>
  <si>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</si>
  <si>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</si>
  <si>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</si>
  <si>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</si>
  <si>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</si>
  <si>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</si>
  <si>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</si>
  <si>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</si>
  <si>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</si>
  <si>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</si>
  <si>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</si>
  <si>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</si>
  <si>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</si>
  <si>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</si>
  <si>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</si>
  <si>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</si>
  <si>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</si>
  <si>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</si>
  <si>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</si>
  <si>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</si>
  <si>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</si>
  <si>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</si>
  <si>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</si>
  <si>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</si>
  <si>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</si>
  <si>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</si>
  <si>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</si>
  <si>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</si>
  <si>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</si>
  <si>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</si>
  <si>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</si>
  <si>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</si>
  <si>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</si>
  <si>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</si>
  <si>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</si>
  <si>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</si>
  <si>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</si>
  <si>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</si>
  <si>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</si>
  <si>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</si>
  <si>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</si>
  <si>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</si>
  <si>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</si>
  <si>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</si>
  <si>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</si>
  <si>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</si>
  <si>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</si>
  <si>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</si>
  <si>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</si>
  <si>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</si>
  <si>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</si>
  <si>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</si>
  <si>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</si>
  <si>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</si>
  <si>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</si>
  <si>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</si>
  <si>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</si>
  <si>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</si>
  <si>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</si>
  <si>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</si>
  <si>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</si>
  <si>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</si>
  <si>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</si>
  <si>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</si>
  <si>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</si>
  <si>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</si>
  <si>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</si>
  <si>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</si>
  <si>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</si>
  <si>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</si>
  <si>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</si>
  <si>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</si>
  <si>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</si>
  <si>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</si>
  <si>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</si>
  <si>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</si>
  <si>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</si>
  <si>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</si>
  <si>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</si>
  <si>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</si>
  <si>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</si>
  <si>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</si>
  <si>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</si>
  <si>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</si>
  <si>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</si>
  <si>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</si>
  <si>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</si>
  <si>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</si>
  <si>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</si>
  <si>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</si>
  <si>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</si>
  <si>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</si>
  <si>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</si>
  <si>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</si>
  <si>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</si>
  <si>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</si>
  <si>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</si>
  <si>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</si>
  <si>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</si>
  <si>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</si>
  <si>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</si>
  <si>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</si>
  <si>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</si>
  <si>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</si>
  <si>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</si>
  <si>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</si>
  <si>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</si>
  <si>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</si>
  <si>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</si>
  <si>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</si>
  <si>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</si>
  <si>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</si>
  <si>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</si>
  <si>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</si>
  <si>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</si>
  <si>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</si>
  <si>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</si>
  <si>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</si>
  <si>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</si>
  <si>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</si>
  <si>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</si>
  <si>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</si>
  <si>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</si>
  <si>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</si>
  <si>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</si>
  <si>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</si>
  <si>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</si>
  <si>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</si>
  <si>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</si>
  <si>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</si>
  <si>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</si>
  <si>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</si>
  <si>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</si>
  <si>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</si>
  <si>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</si>
  <si>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</si>
  <si>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</si>
  <si>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</si>
  <si>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</si>
  <si>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</si>
  <si>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</si>
  <si>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</si>
  <si>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</si>
  <si>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</si>
  <si>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</si>
  <si>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</si>
  <si>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</si>
  <si>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</si>
  <si>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</si>
  <si>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</si>
  <si>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</si>
  <si>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</si>
  <si>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</si>
  <si>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</si>
  <si>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</si>
  <si>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</si>
  <si>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</si>
  <si>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</si>
  <si>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</si>
  <si>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</si>
  <si>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</si>
  <si>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</si>
  <si>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</si>
  <si>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</si>
  <si>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</si>
  <si>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</si>
  <si>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</si>
  <si>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</si>
  <si>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</si>
  <si>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</si>
  <si>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</si>
  <si>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</si>
  <si>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</si>
  <si>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</si>
  <si>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</si>
  <si>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</si>
  <si>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</si>
  <si>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</si>
  <si>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</si>
  <si>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</si>
  <si>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</si>
  <si>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</si>
  <si>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</si>
  <si>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</si>
  <si>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</si>
  <si>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</si>
  <si>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</si>
  <si>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</si>
  <si>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</si>
  <si>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</si>
  <si>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</si>
  <si>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</si>
  <si>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</si>
  <si>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</si>
  <si>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</si>
  <si>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</si>
  <si>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</si>
  <si>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</si>
  <si>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</si>
  <si>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</si>
  <si>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</si>
  <si>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</si>
  <si>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</si>
  <si>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</si>
  <si>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</si>
  <si>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</si>
  <si>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</si>
  <si>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</si>
  <si>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</si>
  <si>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</si>
  <si>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</si>
  <si>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</si>
  <si>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</si>
  <si>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</si>
  <si>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</si>
  <si>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</si>
  <si>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</si>
  <si>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</si>
  <si>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</si>
  <si>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</si>
  <si>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</si>
  <si>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</si>
  <si>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</si>
  <si>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</si>
  <si>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</si>
  <si>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</si>
  <si>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</si>
  <si>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</si>
  <si>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</si>
  <si>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</si>
  <si>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</si>
  <si>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</si>
  <si>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</si>
  <si>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</si>
  <si>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</si>
  <si>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</si>
  <si>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</si>
  <si>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</si>
  <si>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</si>
  <si>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</si>
  <si>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</si>
  <si>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</si>
  <si>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</si>
  <si>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</si>
  <si>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</si>
  <si>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</si>
  <si>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</si>
  <si>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</si>
  <si>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</si>
  <si>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</si>
  <si>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</si>
  <si>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</si>
  <si>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</si>
  <si>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</si>
  <si>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</si>
  <si>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</si>
  <si>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</si>
  <si>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</si>
  <si>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</si>
  <si>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</si>
  <si>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</si>
  <si>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</si>
  <si>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</si>
  <si>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</si>
  <si>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</si>
  <si>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</si>
  <si>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</si>
  <si>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</si>
  <si>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</si>
  <si>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</si>
  <si>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</si>
  <si>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</si>
  <si>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</si>
  <si>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</si>
  <si>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</si>
  <si>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</si>
  <si>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</si>
  <si>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</si>
  <si>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</si>
  <si>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</si>
  <si>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</si>
  <si>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</si>
  <si>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</si>
  <si>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</si>
  <si>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</si>
  <si>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</si>
  <si>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</si>
  <si>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</si>
  <si>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</si>
  <si>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</si>
  <si>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</si>
  <si>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</si>
  <si>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</si>
  <si>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</si>
  <si>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</si>
  <si>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</si>
  <si>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</si>
  <si>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</si>
  <si>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</si>
  <si>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</si>
  <si>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</si>
  <si>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</si>
  <si>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</si>
  <si>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</si>
  <si>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</si>
  <si>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</si>
  <si>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</si>
  <si>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</si>
  <si>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</si>
  <si>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</si>
  <si>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</si>
  <si>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</si>
  <si>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</si>
  <si>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</si>
  <si>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</si>
  <si>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</si>
  <si>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</si>
  <si>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</si>
  <si>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</si>
  <si>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</si>
  <si>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</si>
  <si>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</si>
  <si>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</si>
  <si>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</si>
  <si>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</si>
  <si>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</si>
  <si>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</si>
  <si>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</si>
  <si>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</si>
  <si>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</si>
  <si>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</si>
  <si>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</si>
  <si>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</si>
  <si>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</si>
  <si>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</si>
  <si>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</si>
  <si>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</si>
  <si>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</si>
  <si>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</si>
  <si>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</si>
  <si>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</si>
  <si>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</si>
  <si>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</si>
  <si>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</si>
  <si>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</si>
  <si>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</si>
  <si>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</si>
  <si>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</si>
  <si>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</si>
  <si>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</si>
  <si>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</si>
  <si>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</si>
  <si>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</si>
  <si>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</si>
  <si>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</si>
  <si>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</si>
  <si>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</si>
  <si>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</si>
  <si>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</si>
  <si>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</si>
  <si>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</si>
  <si>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</si>
  <si>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</si>
  <si>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</si>
  <si>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</si>
  <si>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</si>
  <si>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</si>
  <si>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</si>
  <si>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</si>
  <si>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</si>
  <si>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</si>
  <si>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</si>
  <si>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</si>
  <si>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</si>
  <si>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</si>
  <si>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</si>
  <si>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</si>
  <si>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</si>
  <si>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</si>
  <si>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</si>
  <si>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</si>
  <si>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</si>
  <si>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</si>
  <si>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</si>
  <si>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</si>
  <si>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</si>
  <si>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</si>
  <si>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</si>
  <si>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</si>
  <si>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</si>
  <si>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</si>
  <si>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</si>
  <si>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</si>
  <si>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</si>
  <si>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</si>
  <si>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</si>
  <si>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</si>
  <si>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</si>
  <si>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</si>
  <si>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</si>
  <si>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</si>
  <si>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</si>
  <si>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</si>
  <si>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</si>
  <si>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</si>
  <si>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</si>
  <si>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</si>
  <si>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</si>
  <si>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</si>
  <si>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</si>
  <si>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</si>
  <si>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</si>
  <si>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</si>
  <si>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</si>
  <si>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</si>
  <si>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</si>
  <si>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</si>
  <si>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</si>
  <si>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</si>
  <si>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</si>
  <si>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</si>
  <si>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</si>
  <si>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</si>
  <si>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</si>
  <si>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</si>
  <si>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</si>
  <si>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</si>
  <si>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</si>
  <si>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</si>
  <si>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</si>
  <si>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</si>
  <si>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</si>
  <si>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</si>
  <si>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</si>
  <si>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</si>
  <si>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</si>
  <si>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</si>
  <si>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</si>
  <si>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</si>
  <si>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</si>
  <si>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</si>
  <si>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</si>
  <si>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</si>
  <si>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</si>
  <si>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</si>
  <si>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</si>
  <si>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</si>
  <si>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</si>
  <si>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</si>
  <si>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</si>
  <si>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</si>
  <si>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</si>
  <si>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</si>
  <si>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</si>
  <si>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</si>
  <si>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</si>
  <si>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</si>
  <si>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</si>
  <si>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</si>
  <si>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</si>
  <si>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</si>
  <si>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</si>
  <si>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</si>
  <si>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</si>
  <si>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</si>
  <si>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</si>
  <si>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</si>
  <si>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</si>
  <si>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</si>
  <si>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</si>
  <si>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</si>
  <si>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</si>
  <si>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</si>
  <si>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</si>
  <si>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</si>
  <si>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</si>
  <si>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</si>
  <si>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</si>
  <si>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</si>
  <si>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</si>
  <si>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</si>
  <si>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</si>
  <si>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</si>
  <si>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</si>
  <si>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</si>
  <si>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</si>
  <si>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</si>
  <si>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</si>
  <si>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</si>
  <si>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</si>
  <si>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</si>
  <si>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</si>
  <si>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</si>
  <si>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</si>
  <si>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</si>
  <si>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</si>
  <si>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</si>
  <si>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</si>
  <si>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</si>
  <si>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</si>
  <si>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</si>
  <si>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</si>
  <si>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</si>
  <si>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</si>
  <si>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</si>
  <si>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</si>
  <si>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</si>
  <si>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</si>
  <si>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</si>
  <si>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</si>
  <si>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</si>
  <si>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</si>
  <si>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</si>
  <si>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</si>
  <si>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</si>
  <si>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</si>
  <si>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</si>
  <si>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</si>
  <si>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</si>
  <si>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</si>
  <si>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</si>
  <si>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</si>
  <si>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</si>
  <si>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</si>
  <si>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</si>
  <si>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</si>
  <si>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</si>
  <si>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</si>
  <si>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</si>
  <si>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</si>
  <si>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</si>
  <si>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</si>
  <si>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</si>
  <si>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</si>
  <si>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</si>
  <si>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</si>
  <si>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</si>
  <si>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</si>
  <si>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</si>
  <si>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</si>
  <si>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</si>
  <si>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</si>
  <si>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</si>
  <si>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</si>
  <si>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</si>
  <si>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</si>
  <si>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</si>
  <si>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</si>
  <si>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</si>
  <si>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</si>
  <si>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</si>
  <si>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</si>
  <si>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</si>
  <si>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</si>
  <si>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</si>
  <si>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</si>
  <si>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</si>
  <si>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</si>
  <si>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</si>
  <si>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</si>
  <si>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</si>
  <si>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</si>
  <si>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</si>
  <si>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</si>
  <si>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</si>
  <si>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</si>
  <si>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</si>
  <si>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</si>
  <si>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</si>
  <si>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</si>
  <si>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</si>
  <si>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</si>
  <si>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</si>
  <si>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</si>
  <si>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</si>
  <si>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</si>
  <si>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</si>
  <si>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</si>
  <si>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</si>
  <si>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</si>
  <si>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</si>
  <si>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</si>
  <si>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</si>
  <si>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</si>
  <si>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</si>
  <si>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</si>
  <si>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</si>
  <si>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</si>
  <si>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</si>
  <si>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</si>
  <si>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</si>
  <si>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</si>
  <si>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</si>
  <si>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</si>
  <si>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</si>
  <si>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</si>
  <si>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</si>
  <si>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</si>
  <si>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</si>
  <si>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</si>
  <si>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</si>
  <si>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</si>
  <si>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</si>
  <si>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</si>
  <si>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</si>
  <si>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</si>
  <si>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</si>
  <si>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</si>
  <si>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</si>
  <si>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</si>
  <si>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</si>
  <si>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</si>
  <si>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</si>
  <si>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</si>
  <si>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</si>
  <si>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</si>
  <si>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</si>
  <si>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</si>
  <si>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</si>
  <si>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</si>
  <si>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</si>
  <si>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</si>
  <si>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</si>
  <si>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</si>
  <si>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</si>
  <si>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</si>
  <si>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</si>
  <si>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</si>
  <si>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</si>
  <si>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</si>
  <si>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</si>
  <si>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</si>
  <si>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</si>
  <si>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</si>
  <si>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</si>
  <si>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</si>
  <si>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</si>
  <si>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</si>
  <si>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</si>
  <si>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</si>
  <si>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</si>
  <si>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</si>
  <si>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</si>
  <si>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</si>
  <si>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</si>
  <si>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</si>
  <si>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</si>
  <si>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</si>
  <si>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</si>
  <si>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</si>
  <si>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</si>
  <si>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</si>
  <si>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</si>
  <si>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</si>
  <si>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</si>
  <si>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</si>
  <si>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</si>
  <si>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</si>
  <si>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</si>
  <si>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</si>
  <si>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</si>
  <si>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</si>
  <si>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</si>
  <si>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</si>
  <si>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</si>
  <si>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</si>
  <si>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</si>
  <si>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</si>
  <si>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</si>
  <si>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</si>
  <si>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</si>
  <si>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</si>
  <si>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</si>
  <si>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</si>
  <si>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</si>
  <si>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</si>
  <si>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</si>
  <si>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</si>
  <si>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</si>
  <si>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</si>
  <si>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</si>
  <si>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</si>
  <si>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</si>
  <si>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</si>
  <si>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</si>
  <si>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</si>
  <si>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</si>
  <si>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</si>
  <si>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</si>
  <si>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</si>
  <si>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</si>
  <si>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</si>
  <si>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</si>
  <si>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</si>
  <si>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</si>
  <si>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</si>
  <si>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</si>
  <si>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</si>
  <si>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</si>
  <si>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</si>
  <si>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</si>
  <si>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</si>
  <si>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</si>
  <si>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</si>
  <si>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</si>
  <si>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</si>
  <si>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</si>
  <si>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</si>
  <si>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</si>
  <si>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</si>
  <si>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</si>
  <si>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</si>
  <si>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</si>
  <si>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</si>
  <si>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</si>
  <si>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</si>
  <si>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</si>
  <si>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</si>
  <si>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</si>
  <si>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</si>
  <si>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</si>
  <si>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</si>
  <si>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</si>
  <si>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</si>
  <si>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</si>
  <si>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</si>
  <si>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</si>
  <si>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</si>
  <si>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</si>
  <si>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</si>
  <si>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</si>
  <si>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</si>
  <si>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</si>
  <si>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</si>
  <si>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</si>
  <si>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</si>
  <si>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</si>
  <si>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</si>
  <si>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</si>
  <si>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</si>
  <si>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</si>
  <si>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</si>
  <si>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</si>
  <si>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</si>
  <si>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</si>
  <si>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</si>
  <si>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</si>
  <si>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</si>
  <si>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</si>
  <si>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</si>
  <si>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</si>
  <si>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</si>
  <si>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</si>
  <si>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</si>
  <si>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</si>
  <si>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</si>
  <si>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</si>
  <si>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</si>
  <si>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</si>
  <si>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</si>
  <si>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</si>
  <si>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</si>
  <si>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</si>
  <si>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</si>
  <si>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</si>
  <si>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</si>
  <si>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</si>
  <si>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</si>
  <si>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</si>
  <si>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</si>
  <si>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</si>
  <si>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</si>
  <si>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</si>
  <si>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</si>
  <si>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</si>
  <si>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</si>
  <si>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</si>
  <si>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</si>
  <si>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</si>
  <si>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</si>
  <si>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</si>
  <si>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</si>
  <si>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</si>
  <si>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</si>
  <si>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</si>
  <si>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</si>
  <si>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</si>
  <si>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</si>
  <si>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</si>
  <si>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</si>
  <si>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</si>
  <si>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</si>
  <si>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</si>
  <si>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</si>
  <si>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</si>
  <si>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</si>
  <si>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</si>
  <si>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</si>
  <si>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</si>
  <si>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</si>
  <si>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</si>
  <si>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</si>
  <si>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</si>
  <si>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</si>
  <si>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</si>
  <si>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</si>
  <si>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</si>
  <si>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</si>
  <si>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</si>
  <si>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</si>
  <si>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</si>
  <si>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</si>
  <si>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</si>
  <si>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</si>
  <si>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</si>
  <si>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</si>
  <si>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</si>
  <si>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</si>
  <si>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</si>
  <si>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</si>
  <si>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</si>
  <si>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</si>
  <si>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</si>
  <si>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</si>
  <si>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</si>
  <si>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</si>
  <si>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</si>
  <si>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</si>
  <si>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</si>
  <si>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</si>
  <si>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</si>
  <si>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</si>
  <si>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</si>
  <si>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</si>
  <si>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</si>
  <si>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</si>
  <si>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</si>
  <si>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</si>
  <si>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</si>
  <si>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</si>
  <si>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</si>
  <si>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</si>
  <si>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</si>
  <si>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</si>
  <si>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</si>
  <si>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</si>
  <si>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</si>
  <si>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</si>
  <si>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</si>
  <si>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</si>
  <si>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</si>
  <si>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</si>
  <si>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</si>
  <si>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</si>
  <si>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</si>
  <si>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</si>
  <si>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</si>
  <si>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</si>
  <si>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</si>
  <si>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</si>
  <si>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</si>
  <si>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</si>
  <si>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</si>
  <si>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</si>
  <si>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</si>
  <si>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</si>
  <si>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</si>
  <si>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</si>
  <si>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</si>
  <si>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</si>
  <si>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</si>
  <si>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</si>
  <si>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</si>
  <si>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</si>
  <si>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</si>
  <si>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</si>
  <si>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</si>
  <si>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</si>
  <si>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</si>
  <si>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</si>
  <si>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</si>
  <si>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</si>
  <si>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</si>
  <si>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</si>
  <si>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</si>
  <si>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</si>
  <si>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</si>
  <si>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</si>
  <si>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</si>
  <si>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</si>
  <si>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</si>
  <si>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</si>
  <si>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</si>
  <si>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</si>
  <si>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</si>
  <si>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</si>
  <si>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</si>
  <si>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</si>
  <si>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</si>
  <si>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</si>
  <si>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</si>
  <si>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</si>
  <si>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</si>
  <si>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</si>
  <si>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</si>
  <si>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</si>
  <si>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</si>
  <si>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</si>
  <si>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</si>
  <si>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</si>
  <si>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</si>
  <si>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</si>
  <si>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</si>
  <si>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</si>
  <si>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</si>
  <si>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</si>
  <si>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</si>
  <si>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</si>
  <si>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</si>
  <si>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</si>
  <si>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</si>
  <si>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</si>
  <si>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</si>
  <si>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</si>
  <si>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</si>
  <si>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</si>
  <si>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</si>
  <si>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</si>
  <si>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</si>
  <si>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</si>
  <si>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</si>
  <si>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</si>
  <si>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</si>
  <si>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</si>
  <si>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</si>
  <si>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</si>
  <si>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</si>
  <si>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</si>
  <si>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</si>
  <si>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</si>
  <si>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</si>
  <si>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</si>
  <si>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</si>
  <si>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</si>
  <si>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</si>
  <si>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</si>
  <si>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</si>
  <si>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</si>
  <si>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</si>
  <si>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</si>
  <si>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</si>
  <si>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</si>
  <si>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</si>
  <si>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</si>
  <si>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</si>
  <si>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</si>
  <si>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</si>
  <si>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</si>
  <si>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</si>
  <si>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</si>
  <si>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</si>
  <si>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</si>
  <si>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</si>
  <si>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</si>
  <si>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</si>
  <si>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</si>
  <si>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</si>
  <si>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</si>
  <si>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</si>
  <si>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</si>
  <si>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</si>
  <si>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</si>
  <si>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</si>
  <si>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</si>
  <si>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</si>
  <si>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</si>
  <si>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</si>
  <si>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</si>
  <si>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</si>
  <si>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</si>
  <si>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</si>
  <si>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</si>
  <si>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</si>
  <si>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</si>
  <si>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</si>
  <si>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</si>
  <si>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</si>
  <si>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</si>
  <si>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</si>
  <si>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</si>
  <si>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</si>
  <si>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</si>
  <si>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</si>
  <si>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</si>
  <si>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</si>
  <si>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</si>
  <si>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</si>
  <si>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</si>
  <si>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</si>
  <si>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</si>
  <si>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</si>
  <si>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</si>
  <si>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</si>
  <si>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</si>
  <si>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</si>
  <si>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</si>
  <si>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</si>
  <si>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</si>
  <si>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</si>
  <si>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</si>
  <si>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</si>
  <si>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</si>
  <si>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</si>
  <si>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</si>
  <si>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</si>
  <si>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</si>
  <si>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</si>
  <si>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</si>
  <si>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</si>
  <si>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</si>
  <si>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</si>
  <si>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</si>
  <si>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</si>
  <si>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</si>
  <si>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</si>
  <si>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</si>
  <si>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</si>
  <si>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</si>
  <si>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</si>
  <si>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</si>
  <si>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</si>
  <si>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</si>
  <si>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</si>
  <si>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</si>
  <si>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</si>
  <si>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</si>
  <si>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</si>
  <si>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</si>
  <si>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</si>
  <si>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</si>
  <si>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</si>
  <si>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</si>
  <si>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</si>
  <si>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</si>
  <si>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</si>
  <si>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</si>
  <si>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</si>
  <si>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</si>
  <si>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</si>
  <si>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</si>
  <si>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</si>
  <si>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</si>
  <si>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</si>
  <si>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</si>
  <si>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</si>
  <si>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</si>
  <si>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</si>
  <si>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</si>
  <si>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</si>
  <si>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</si>
  <si>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</si>
  <si>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</si>
  <si>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</si>
  <si>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</si>
  <si>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</si>
  <si>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</si>
  <si>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</si>
  <si>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</si>
  <si>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</si>
  <si>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</si>
  <si>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</si>
  <si>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</si>
  <si>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</si>
  <si>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</si>
  <si>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</si>
  <si>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</si>
  <si>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</si>
  <si>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</si>
  <si>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</si>
  <si>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</si>
  <si>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</si>
  <si>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</si>
  <si>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</si>
  <si>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</si>
  <si>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</si>
  <si>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</si>
  <si>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</si>
  <si>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</si>
  <si>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</si>
  <si>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</si>
  <si>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</si>
  <si>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</si>
  <si>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</si>
  <si>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</si>
  <si>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</si>
  <si>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</si>
  <si>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</si>
  <si>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</si>
  <si>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</si>
  <si>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</si>
  <si>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</si>
  <si>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</si>
  <si>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</si>
  <si>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</si>
  <si>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</si>
  <si>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</si>
  <si>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</si>
  <si>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</si>
  <si>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</si>
  <si>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</si>
  <si>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</si>
  <si>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</si>
  <si>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</si>
  <si>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</si>
  <si>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</si>
  <si>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</si>
  <si>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</si>
  <si>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</si>
  <si>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</si>
  <si>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</si>
  <si>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</si>
  <si>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</si>
  <si>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</si>
  <si>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</si>
  <si>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</si>
  <si>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</si>
  <si>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</si>
  <si>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</si>
  <si>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</si>
  <si>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</si>
  <si>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</si>
  <si>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</si>
  <si>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</si>
  <si>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</si>
  <si>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</si>
  <si>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</si>
  <si>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</si>
  <si>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</si>
  <si>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</si>
  <si>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</si>
  <si>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</si>
  <si>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</si>
  <si>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</si>
  <si>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</si>
  <si>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</si>
  <si>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</si>
  <si>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</si>
  <si>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</si>
  <si>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</si>
  <si>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</si>
  <si>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</si>
  <si>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</si>
  <si>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</si>
  <si>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</si>
  <si>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</si>
  <si>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</si>
  <si>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</si>
  <si>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</si>
  <si>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</si>
  <si>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</si>
  <si>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</si>
  <si>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</si>
  <si>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</si>
  <si>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</si>
  <si>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</si>
  <si>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</si>
  <si>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</si>
  <si>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</si>
  <si>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</si>
  <si>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</si>
  <si>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</si>
  <si>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</si>
  <si>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</si>
  <si>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</si>
  <si>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</si>
  <si>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</si>
  <si>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</si>
  <si>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</si>
  <si>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</si>
  <si>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</si>
  <si>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</si>
  <si>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</si>
  <si>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</si>
  <si>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</si>
  <si>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</si>
  <si>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</si>
  <si>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</si>
  <si>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</si>
  <si>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</si>
  <si>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</si>
  <si>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</si>
  <si>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</si>
  <si>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</si>
  <si>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</si>
  <si>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</si>
  <si>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</si>
  <si>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</si>
  <si>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</si>
  <si>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</si>
  <si>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</si>
  <si>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</si>
  <si>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</si>
  <si>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</si>
  <si>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</si>
  <si>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</si>
  <si>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</si>
  <si>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</si>
  <si>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</si>
  <si>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</si>
  <si>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</si>
  <si>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</si>
  <si>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</si>
  <si>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</si>
  <si>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</si>
  <si>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</si>
  <si>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</si>
  <si>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</si>
  <si>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</si>
  <si>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</si>
  <si>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</si>
  <si>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</si>
  <si>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</si>
  <si>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</si>
  <si>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</si>
  <si>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</si>
  <si>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</si>
  <si>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</si>
  <si>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</si>
  <si>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</si>
  <si>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</si>
  <si>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</si>
  <si>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</si>
  <si>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</si>
  <si>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</si>
  <si>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</si>
  <si>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</si>
  <si>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</si>
  <si>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</si>
  <si>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</si>
  <si>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</si>
  <si>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</si>
  <si>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</si>
  <si>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</si>
  <si>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</si>
  <si>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</si>
  <si>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</si>
  <si>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</si>
  <si>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</si>
  <si>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</si>
  <si>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</si>
  <si>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</si>
  <si>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</si>
  <si>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</si>
  <si>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</si>
  <si>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</si>
  <si>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</si>
  <si>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</si>
  <si>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</si>
  <si>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</si>
  <si>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</si>
  <si>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</si>
  <si>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</si>
  <si>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</si>
  <si>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</si>
  <si>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</si>
  <si>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</si>
  <si>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</si>
  <si>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</si>
  <si>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</si>
  <si>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</si>
  <si>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</si>
  <si>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</si>
  <si>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</si>
  <si>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</si>
  <si>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</si>
  <si>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</si>
  <si>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</si>
  <si>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</si>
  <si>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</si>
  <si>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</si>
  <si>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</si>
  <si>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</si>
  <si>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</si>
  <si>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</si>
  <si>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</si>
  <si>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</si>
  <si>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</si>
  <si>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</si>
  <si>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</si>
  <si>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</si>
  <si>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</si>
  <si>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</si>
  <si>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</si>
  <si>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</si>
  <si>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</si>
  <si>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</si>
  <si>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</si>
  <si>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</si>
  <si>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</si>
  <si>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</si>
  <si>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</si>
  <si>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</si>
  <si>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</si>
  <si>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</si>
  <si>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</si>
  <si>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</si>
  <si>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</si>
  <si>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</si>
  <si>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</si>
  <si>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</si>
  <si>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</si>
  <si>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</si>
  <si>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</si>
  <si>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</si>
  <si>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</si>
  <si>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</si>
  <si>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</si>
  <si>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</si>
  <si>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</si>
  <si>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</si>
  <si>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</si>
  <si>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</si>
  <si>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</si>
  <si>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</si>
  <si>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</si>
  <si>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</si>
  <si>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</si>
  <si>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</si>
  <si>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</si>
  <si>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</si>
  <si>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</si>
  <si>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</si>
  <si>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</si>
  <si>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</si>
  <si>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</si>
  <si>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</si>
  <si>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</si>
  <si>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</si>
  <si>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</si>
  <si>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</si>
  <si>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</si>
  <si>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</si>
  <si>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</si>
  <si>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</si>
  <si>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</si>
  <si>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</si>
  <si>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</si>
  <si>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</si>
  <si>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</si>
  <si>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</si>
  <si>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</si>
  <si>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</si>
  <si>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</si>
  <si>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</si>
  <si>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</si>
  <si>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</si>
  <si>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</si>
  <si>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</si>
  <si>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</si>
  <si>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</si>
  <si>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</si>
  <si>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</si>
  <si>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</si>
  <si>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</si>
  <si>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</si>
  <si>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</si>
  <si>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</si>
  <si>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</si>
  <si>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</si>
  <si>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</si>
  <si>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</si>
  <si>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</si>
  <si>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</si>
  <si>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</si>
  <si>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</si>
  <si>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</si>
  <si>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</si>
  <si>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</si>
  <si>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</si>
  <si>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</si>
  <si>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</si>
  <si>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</si>
  <si>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</si>
  <si>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</si>
  <si>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</si>
  <si>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</si>
  <si>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</si>
  <si>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</si>
  <si>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</si>
  <si>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</si>
  <si>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</si>
  <si>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</si>
  <si>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</si>
  <si>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</si>
  <si>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</si>
  <si>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</si>
  <si>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</si>
  <si>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</si>
  <si>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</si>
  <si>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</si>
  <si>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</si>
  <si>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</si>
  <si>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</si>
  <si>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</si>
  <si>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</si>
  <si>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</si>
  <si>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</si>
  <si>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</si>
  <si>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</si>
  <si>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</si>
  <si>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</si>
  <si>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</si>
  <si>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</si>
  <si>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</si>
  <si>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</si>
  <si>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</si>
  <si>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</si>
  <si>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</si>
  <si>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</si>
  <si>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</si>
  <si>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</si>
  <si>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</si>
  <si>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</si>
  <si>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</si>
  <si>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</si>
  <si>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</si>
  <si>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</si>
  <si>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</si>
  <si>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</si>
  <si>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</si>
  <si>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</si>
  <si>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</si>
  <si>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</si>
  <si>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</si>
  <si>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</si>
  <si>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</si>
  <si>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</si>
  <si>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</si>
  <si>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</si>
  <si>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</si>
  <si>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</si>
  <si>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</si>
  <si>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</si>
  <si>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</si>
  <si>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</si>
  <si>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</si>
  <si>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</si>
  <si>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</si>
  <si>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</si>
  <si>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</si>
  <si>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</si>
  <si>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</si>
  <si>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</si>
  <si>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</si>
  <si>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</si>
  <si>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</si>
  <si>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</si>
  <si>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</si>
  <si>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</si>
  <si>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</si>
  <si>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</si>
  <si>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</si>
  <si>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</si>
  <si>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</si>
  <si>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</si>
  <si>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</si>
  <si>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</si>
  <si>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</si>
  <si>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</si>
  <si>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</si>
  <si>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</si>
  <si>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</si>
  <si>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</si>
  <si>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</si>
  <si>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</si>
  <si>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</si>
  <si>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</si>
  <si>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</si>
  <si>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</si>
  <si>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</si>
  <si>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</si>
  <si>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</si>
  <si>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</si>
  <si>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</si>
  <si>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</si>
  <si>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</si>
  <si>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</si>
  <si>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</si>
  <si>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</si>
  <si>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</si>
  <si>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</si>
  <si>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</si>
  <si>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</si>
  <si>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</si>
  <si>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</si>
  <si>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</si>
  <si>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</si>
  <si>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</si>
  <si>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</si>
  <si>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</si>
  <si>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</si>
  <si>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</si>
  <si>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</si>
  <si>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</si>
  <si>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</si>
  <si>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</si>
  <si>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</si>
  <si>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</si>
  <si>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</si>
  <si>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</si>
  <si>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</si>
  <si>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</si>
  <si>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</si>
  <si>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</si>
  <si>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</si>
  <si>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</si>
  <si>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</si>
  <si>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</si>
  <si>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</si>
  <si>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</si>
  <si>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</si>
  <si>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</si>
  <si>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</si>
  <si>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</si>
  <si>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</si>
  <si>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</si>
  <si>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</si>
  <si>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</si>
  <si>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</si>
  <si>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</si>
  <si>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</si>
  <si>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</si>
  <si>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</si>
  <si>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</si>
  <si>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</si>
  <si>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</si>
  <si>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</si>
  <si>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</si>
  <si>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</si>
  <si>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</si>
  <si>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</si>
  <si>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</si>
  <si>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</si>
  <si>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</si>
  <si>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</si>
  <si>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</si>
  <si>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</si>
  <si>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</si>
  <si>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</si>
  <si>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</si>
  <si>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</si>
  <si>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</si>
  <si>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</si>
  <si>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</si>
  <si>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</si>
  <si>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</si>
  <si>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</si>
  <si>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</si>
  <si>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</si>
  <si>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</si>
  <si>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</si>
  <si>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</si>
  <si>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</si>
  <si>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</si>
  <si>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</si>
  <si>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</si>
  <si>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</si>
  <si>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</si>
  <si>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</si>
  <si>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</si>
  <si>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</si>
  <si>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</si>
  <si>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</si>
  <si>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</si>
  <si>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</si>
  <si>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</si>
  <si>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</si>
  <si>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</si>
  <si>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</si>
  <si>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</si>
  <si>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</si>
  <si>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</si>
  <si>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</si>
  <si>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</si>
  <si>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</si>
  <si>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</si>
  <si>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</si>
  <si>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</si>
  <si>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</si>
  <si>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</si>
  <si>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</si>
  <si>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</si>
  <si>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</si>
  <si>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</si>
  <si>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Red.br.</t>
  </si>
  <si>
    <t>Jednakovrijedan proizvod ili norma</t>
  </si>
  <si>
    <t>Jedinica mjere</t>
  </si>
  <si>
    <t>Količina</t>
  </si>
  <si>
    <t>Jedinična cijena (kn)</t>
  </si>
  <si>
    <t>Ukupno (kn)</t>
  </si>
  <si>
    <t>komad</t>
  </si>
  <si>
    <t>Simbolički prikaz</t>
  </si>
  <si>
    <t>SVEUKUPNO</t>
  </si>
  <si>
    <t>PDV (25%)</t>
  </si>
  <si>
    <t>2.1.</t>
  </si>
  <si>
    <t>2.2.</t>
  </si>
  <si>
    <t>2.3.</t>
  </si>
  <si>
    <t>Temperatura boje svjetlosti maksimalno 3000 K.</t>
  </si>
  <si>
    <t>Stupanj zaštite minimalno IP20.</t>
  </si>
  <si>
    <t>Kromacitet tolerancija MacAdam: 2.</t>
  </si>
  <si>
    <t>Klasa I električne zaštite.</t>
  </si>
  <si>
    <t>Garantni rok proizvođača minimalno 5 godina.</t>
  </si>
  <si>
    <t>Kriterij za ocjenu jednakovrijednosti:</t>
  </si>
  <si>
    <t>Oznaka u projektu S1</t>
  </si>
  <si>
    <t>Ugrađuje se u spušteni akustični gipskartonski strop.</t>
  </si>
  <si>
    <t>Dobava i montaža ugradne linijske LED svjetiljke bez vidljivog ruba sa direktnom distribucijom svjetlosti.</t>
  </si>
  <si>
    <t>Kućište je izrađeno od ekstrudiranog aluminija.</t>
  </si>
  <si>
    <t>Ukupna snaga svjetiljke maksimalno 75,5 W.</t>
  </si>
  <si>
    <t>Izlaznog svjetlosnog toka svjetiljke minimalno 8667 lm.</t>
  </si>
  <si>
    <t>Efikasnost svjetiljke minimalno 1260 lm/m.</t>
  </si>
  <si>
    <t>Faktor uzvrata boje minimlno CRI ≥ 80.</t>
  </si>
  <si>
    <t>Dimenzije svjetiljke: 6931 (dužina )x 36 (širina) x 55 (visina) mm (±5%).</t>
  </si>
  <si>
    <t>Predpojna naprava: DALI regulabilna elektronička prigušnica.</t>
  </si>
  <si>
    <t>Životni vijek izvora svjetlosti minimalno 50.000 h pri 90% inicijalnog svjetlosnog toka L90B10.</t>
  </si>
  <si>
    <t>Jednakovrijednost se dokazuje svjetlotehničkim izračunom i tabelarnim usporednim prikazom (po normi definirano, projektirano i zamjensko) Esr, Emin, Uo. Dokazi se prilažu prilikom predaje ponude, inače se ista neće uzeti u razmatranje. Jednakovrijednost se dokazuje i tehničkim karakteristikama svjetiljke, kao i oblikovnosti samog proizvoda.</t>
  </si>
  <si>
    <t>A) Dobava</t>
  </si>
  <si>
    <t>B) Montaža i pogonsko spajanje</t>
  </si>
  <si>
    <t xml:space="preserve">Dobava i montaža ugradne nužne LED svjetiljke namjenjene za osvjetljenje otvorenih područja s minimalno 0,5 lx prema EN 1838 ili jednakovrijedno. </t>
  </si>
  <si>
    <t>Kućište je izrađeno od tlačno lijevanog aluminija završne obrade bijele boje.</t>
  </si>
  <si>
    <t>Ukupna snaga svjetiljke maksimalno 4,7 W.</t>
  </si>
  <si>
    <t>Izlaznog svjetlosnog toka svjetiljke minimalno 171 lm.</t>
  </si>
  <si>
    <t>Moguć rad u pripravnom i trajnom spoju.</t>
  </si>
  <si>
    <t>Rad u temperaturnom području od +5°C do + 35°C</t>
  </si>
  <si>
    <t>Autonomija baterije 3h.</t>
  </si>
  <si>
    <t>Automatsko testiranje.</t>
  </si>
  <si>
    <t>Mogućnost centralnog nadzora putem DALI protokola.</t>
  </si>
  <si>
    <t>NFC sučelje za adresiranje i konfiguriranje putem mobilnog komunikacijskog uređaja.</t>
  </si>
  <si>
    <t>Stupanj zaštite minimalno IP40.</t>
  </si>
  <si>
    <t>Otpornost na mehaničke udarce minimalno IK04.</t>
  </si>
  <si>
    <t>Životni vijek minimalno 100.000 h L95 pri 25°C.</t>
  </si>
  <si>
    <t>Masa svjetiljke: 0,38 kg (±5%).</t>
  </si>
  <si>
    <t>Oznaka u projektu Em1.</t>
  </si>
  <si>
    <t>Dobava i montaža ugradne piktogramske LED svjetiljke namjenjene za označavanje evakuacijskih izlaza, smjer "dolje".</t>
  </si>
  <si>
    <t>Kućište je izrađeno od ekstrudiranog aluminija završne obrade srebrne boje.</t>
  </si>
  <si>
    <t>Daljina raspoznavanja minimalno 15 m.</t>
  </si>
  <si>
    <t>Ukupna snaga svjetiljke maksimalno 4,1 W.</t>
  </si>
  <si>
    <t>Rad u temperaturnom području od +5°C do + 28°C</t>
  </si>
  <si>
    <t>Otpornost na mehaničke udarce minimalno IK03.</t>
  </si>
  <si>
    <t>Dimenzije svjetiljke: 188 x 53 x 184 mm (±5%).</t>
  </si>
  <si>
    <t>Oznaka u projektu Em2.</t>
  </si>
  <si>
    <t>Dobava i montaža zidne piktogramske LED svjetiljke namjenjene za označavanje evakuacijskih izlaza, smjer "dolje/lijevo/desno".</t>
  </si>
  <si>
    <t>Daljina raspoznavanja 16 m.</t>
  </si>
  <si>
    <t>Ukupna snaga svjetiljke maksimalno 3,9 W.</t>
  </si>
  <si>
    <t>Rad u temperaturnom području od +5°C do + 35°C.</t>
  </si>
  <si>
    <t>Stupanj zaštite minimalno IP54.</t>
  </si>
  <si>
    <t>Dimenzije svjetiljke: 201 x 87 x 61 mm (±5%).</t>
  </si>
  <si>
    <t>Masa svjetiljke: 0,58 kg (±5%).</t>
  </si>
  <si>
    <t>Dimenzije piktograma: 201 x 87 x 16 mm (±5%).</t>
  </si>
  <si>
    <t>Masa piktograma: 0,18 kg (±5%).</t>
  </si>
  <si>
    <t>Oznaka u projektu Em3.</t>
  </si>
  <si>
    <t>Dobava i montaža kontrolera za upravljanje DALI svjetiljkama.</t>
  </si>
  <si>
    <t>Kontroler ima dva izlazna kanala, mogućnost spajanja 25 svjetiljka po kanalu.</t>
  </si>
  <si>
    <t>Dimenzije kontrolera: 70 x 90 x 59 mm (±5%).</t>
  </si>
  <si>
    <t>Jednakovrijednost se dokazuje tehničkim karakteristikama..</t>
  </si>
  <si>
    <t>Životni vijek minimalno 50.000 h L90 pri 25°C.</t>
  </si>
  <si>
    <t>TROŠKOVNIK UREĐENJA INTERIJERA KAFETERIJE I OPREMANJA PROVIDUROVE PALAČE</t>
  </si>
  <si>
    <t xml:space="preserve">OPREMANJE PROVIDUROVE PALAČE_FAZA 3-4 </t>
  </si>
  <si>
    <t>2.4.</t>
  </si>
  <si>
    <t>2.5.</t>
  </si>
  <si>
    <t>2.6.</t>
  </si>
  <si>
    <t>2.7.</t>
  </si>
  <si>
    <t>2.8.</t>
  </si>
  <si>
    <t>Dobava i ugradba elektrotehničke opreme za potrebe priključenja stalnih i prijenosnih trošila u skladu sa arhitektonskim projektom i opremanjem kafeterije sa izvedbom trasiranja i kabliranja.</t>
  </si>
  <si>
    <t>Oprema mora biti modularne izvedbe nekog od renomiranih  proizvođača kao što je Legrand "MOSAIC", Vimar "PLANA", BTICINO "MATIX".</t>
  </si>
  <si>
    <t>Dobava i ugradba elektrotehničke opreme za potrebe elektroničkih komunikacija koja uključuje pasivnu opremu na mjestima ugradbe priključnica u skladu sa arhitektonskim projektom i opremanjem kafeterije sa izvedbom trasiranja i kabliranja.</t>
  </si>
  <si>
    <t>Oprema mora biti modularne izvedbe nekog od renomiranih proizvođača kao što je Legrand "MOSAIC", Vimar "PLANA", BTICINO "MATIX".</t>
  </si>
  <si>
    <t>Dobava i ugradba elektrotehničke opreme sa izradom elektroenergetskog ormara u skladu sa kabliranjem elektrotehničke opreme u kafeteriji. Sustav razvoda je TN-S, 230/400V, 50Hz. Kao zaštitnu opremu primijeniti prekidač u zajedničkoj kombinaciji sa funkcijom strujne zaštitne sklopke 63A/300mA te na pojedinim odvodima 25/30mA.</t>
  </si>
  <si>
    <t>Sam ormar te elektrotehnička oprema mora biti proizvod nekog od renomiranih  proizvođača kao što je Legrand, EATON, Shrack.</t>
  </si>
  <si>
    <t xml:space="preserve">ELEKTROINSTALACIJE I RASVJETA UKUPNO: </t>
  </si>
  <si>
    <t>GRUPA 2 - ELEKTROINSTALACIJE I RASVJETA</t>
  </si>
  <si>
    <t>Obračun prema kompletu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</si>
</sst>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quot;kn&quot;"/>
    <numFmt numFmtId="166" formatCode="_-* #,##0.00\ &quot;KM&quot;_-;\-* #,##0.00\ &quot;KM&quot;_-;_-* &quot;-&quot;??\ &quot;KM&quot;_-;_-@_-"/>
    <numFmt numFmtId="167" formatCode="_-* #,##0.00\ _K_M_-;\-* #,##0.00\ _K_M_-;_-* &quot;-&quot;??\ _K_M_-;_-@_-"/>
  </numFmts>
  <fonts count="9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sz val="9"/>
      <name val="Calibri"/>
      <family val="2"/>
      <charset val="238"/>
      <scheme val="minor"/>
    </font>
    <font>
      <b/>
      <sz val="9"/>
      <name val="Calibri"/>
      <family val="2"/>
      <scheme val="minor"/>
    </font>
    <font>
      <sz val="9"/>
      <name val="Calibri"/>
      <family val="2"/>
      <scheme val="minor"/>
    </font>
    <font>
      <sz val="12"/>
      <name val="Times New Roman"/>
      <family val="1"/>
      <charset val="238"/>
    </font>
    <font>
      <sz val="10"/>
      <name val="Arial"/>
      <family val="2"/>
      <charset val="238"/>
    </font>
    <font>
      <sz val="11"/>
      <color theme="1"/>
      <name val="Calibri"/>
      <family val="2"/>
      <scheme val="minor"/>
    </font>
    <font>
      <sz val="11"/>
      <color theme="1"/>
      <name val="Arial"/>
      <family val="2"/>
      <charset val="238"/>
    </font>
    <font>
      <sz val="11"/>
      <color indexed="17"/>
      <name val="Calibri"/>
      <family val="2"/>
      <charset val="238"/>
    </font>
    <font>
      <sz val="11"/>
      <color indexed="9"/>
      <name val="Calibri"/>
      <family val="2"/>
      <charset val="238"/>
    </font>
    <font>
      <sz val="11"/>
      <color indexed="20"/>
      <name val="Calibri"/>
      <family val="2"/>
      <charset val="238"/>
    </font>
    <font>
      <b/>
      <sz val="11"/>
      <color indexed="63"/>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1"/>
      <color indexed="8"/>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0"/>
      <name val="Calibri"/>
      <family val="2"/>
      <scheme val="minor"/>
    </font>
    <font>
      <b/>
      <sz val="10"/>
      <name val="Calibri"/>
      <family val="2"/>
      <scheme val="minor"/>
    </font>
  </fonts>
  <fills count="6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402">
    <xf numFmtId="0" fontId="0" fillId="0" borderId="0"/>
    <xf numFmtId="0" fontId="19" fillId="0" borderId="0"/>
    <xf numFmtId="0" fontId="10" fillId="0" borderId="0"/>
    <xf numFmtId="0" fontId="19" fillId="0" borderId="0"/>
    <xf numFmtId="0" fontId="37" fillId="0" borderId="0"/>
    <xf numFmtId="0" fontId="38" fillId="0" borderId="0"/>
    <xf numFmtId="44" fontId="36" fillId="0" borderId="0" applyFont="0" applyFill="0" applyBorder="0" applyAlignment="0" applyProtection="0"/>
    <xf numFmtId="44" fontId="39" fillId="0" borderId="0" applyFont="0" applyFill="0" applyBorder="0" applyAlignment="0" applyProtection="0"/>
    <xf numFmtId="164" fontId="36" fillId="0" borderId="0" applyFont="0" applyFill="0" applyBorder="0" applyAlignment="0" applyProtection="0"/>
    <xf numFmtId="0" fontId="8" fillId="0" borderId="0"/>
    <xf numFmtId="0" fontId="7" fillId="0" borderId="0"/>
    <xf numFmtId="0" fontId="42" fillId="0" borderId="0"/>
    <xf numFmtId="0" fontId="8" fillId="0" borderId="0"/>
    <xf numFmtId="0" fontId="8" fillId="0" borderId="0"/>
    <xf numFmtId="0" fontId="8" fillId="0" borderId="0"/>
    <xf numFmtId="0" fontId="6" fillId="0" borderId="0"/>
    <xf numFmtId="0" fontId="57" fillId="0" borderId="0"/>
    <xf numFmtId="164" fontId="57" fillId="0" borderId="0" applyFont="0" applyFill="0" applyBorder="0" applyAlignment="0" applyProtection="0"/>
    <xf numFmtId="0" fontId="6" fillId="0" borderId="0"/>
    <xf numFmtId="0" fontId="8" fillId="0" borderId="0"/>
    <xf numFmtId="0" fontId="37" fillId="0" borderId="0"/>
    <xf numFmtId="44" fontId="39" fillId="0" borderId="0" applyFont="0" applyFill="0" applyBorder="0" applyAlignment="0" applyProtection="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8" fillId="0" borderId="0"/>
    <xf numFmtId="0" fontId="8" fillId="0" borderId="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52" fillId="8" borderId="21" applyNumberFormat="0" applyAlignment="0" applyProtection="0"/>
    <xf numFmtId="0" fontId="52" fillId="8" borderId="21" applyNumberFormat="0" applyAlignment="0" applyProtection="0"/>
    <xf numFmtId="0" fontId="54" fillId="9" borderId="24" applyNumberFormat="0" applyAlignment="0" applyProtection="0"/>
    <xf numFmtId="0" fontId="54" fillId="9" borderId="24"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0" fontId="44" fillId="0" borderId="18" applyNumberFormat="0" applyFill="0" applyAlignment="0" applyProtection="0"/>
    <xf numFmtId="0" fontId="44" fillId="0" borderId="18"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7" borderId="21" applyNumberFormat="0" applyAlignment="0" applyProtection="0"/>
    <xf numFmtId="0" fontId="50" fillId="7" borderId="21" applyNumberFormat="0" applyAlignment="0" applyProtection="0"/>
    <xf numFmtId="0" fontId="53" fillId="0" borderId="23" applyNumberFormat="0" applyFill="0" applyAlignment="0" applyProtection="0"/>
    <xf numFmtId="0" fontId="53" fillId="0" borderId="23" applyNumberFormat="0" applyFill="0" applyAlignment="0" applyProtection="0"/>
    <xf numFmtId="0" fontId="8" fillId="0" borderId="0">
      <alignment horizontal="justify" vertical="top" wrapText="1"/>
    </xf>
    <xf numFmtId="0" fontId="20" fillId="0" borderId="0">
      <alignment horizontal="justify" vertical="top" wrapText="1"/>
    </xf>
    <xf numFmtId="0" fontId="49" fillId="6" borderId="0" applyNumberFormat="0" applyBorder="0" applyAlignment="0" applyProtection="0"/>
    <xf numFmtId="0" fontId="49" fillId="6" borderId="0" applyNumberFormat="0" applyBorder="0" applyAlignment="0" applyProtection="0"/>
    <xf numFmtId="0" fontId="8" fillId="0" borderId="0"/>
    <xf numFmtId="0" fontId="8" fillId="0" borderId="0"/>
    <xf numFmtId="0" fontId="8" fillId="0" borderId="0"/>
    <xf numFmtId="0" fontId="58" fillId="0" borderId="0"/>
    <xf numFmtId="0" fontId="58" fillId="0" borderId="0"/>
    <xf numFmtId="0" fontId="20" fillId="0" borderId="0"/>
    <xf numFmtId="0" fontId="6" fillId="0" borderId="0"/>
    <xf numFmtId="0" fontId="58" fillId="0" borderId="0"/>
    <xf numFmtId="0" fontId="6" fillId="0" borderId="0"/>
    <xf numFmtId="0" fontId="8" fillId="0" borderId="0"/>
    <xf numFmtId="0" fontId="8" fillId="0" borderId="0"/>
    <xf numFmtId="0" fontId="6" fillId="0" borderId="0"/>
    <xf numFmtId="0" fontId="8" fillId="0" borderId="0"/>
    <xf numFmtId="0" fontId="6" fillId="0" borderId="0"/>
    <xf numFmtId="0" fontId="20" fillId="0" borderId="0"/>
    <xf numFmtId="0" fontId="8" fillId="0" borderId="0"/>
    <xf numFmtId="0" fontId="35" fillId="0" borderId="0"/>
    <xf numFmtId="0" fontId="35" fillId="0" borderId="0"/>
    <xf numFmtId="0" fontId="8" fillId="0" borderId="0" applyNumberFormat="0" applyFont="0" applyFill="0" applyBorder="0" applyAlignment="0" applyProtection="0">
      <alignment vertical="top"/>
    </xf>
    <xf numFmtId="0" fontId="59" fillId="0" borderId="0"/>
    <xf numFmtId="0" fontId="60" fillId="0" borderId="0"/>
    <xf numFmtId="0" fontId="60" fillId="0" borderId="0"/>
    <xf numFmtId="0" fontId="61" fillId="0" borderId="0"/>
    <xf numFmtId="0" fontId="6" fillId="0" borderId="0"/>
    <xf numFmtId="0" fontId="60" fillId="0" borderId="0"/>
    <xf numFmtId="0" fontId="8"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25" fillId="0" borderId="0"/>
    <xf numFmtId="0" fontId="51" fillId="8" borderId="22" applyNumberFormat="0" applyAlignment="0" applyProtection="0"/>
    <xf numFmtId="0" fontId="51" fillId="8" borderId="22" applyNumberFormat="0" applyAlignment="0" applyProtection="0"/>
    <xf numFmtId="9" fontId="8" fillId="0" borderId="0" applyFont="0" applyFill="0" applyBorder="0" applyAlignment="0" applyProtection="0"/>
    <xf numFmtId="0" fontId="38" fillId="0" borderId="0"/>
    <xf numFmtId="0" fontId="43" fillId="0" borderId="0" applyNumberFormat="0" applyFill="0" applyBorder="0" applyAlignment="0" applyProtection="0"/>
    <xf numFmtId="0" fontId="43" fillId="0" borderId="0" applyNumberFormat="0" applyFill="0" applyBorder="0" applyAlignment="0" applyProtection="0"/>
    <xf numFmtId="0" fontId="41" fillId="0" borderId="26" applyNumberFormat="0" applyFill="0" applyAlignment="0" applyProtection="0"/>
    <xf numFmtId="0" fontId="41" fillId="0" borderId="2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9" fillId="0" borderId="0"/>
    <xf numFmtId="0" fontId="6" fillId="0" borderId="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8" fillId="35" borderId="27" applyNumberFormat="0" applyFont="0" applyAlignment="0" applyProtection="0"/>
    <xf numFmtId="0" fontId="8" fillId="0" borderId="0"/>
    <xf numFmtId="0" fontId="5" fillId="0" borderId="0"/>
    <xf numFmtId="4" fontId="8" fillId="0" borderId="0"/>
    <xf numFmtId="0" fontId="4" fillId="0" borderId="0"/>
    <xf numFmtId="0" fontId="20" fillId="0" borderId="0"/>
    <xf numFmtId="0" fontId="3" fillId="0" borderId="0"/>
    <xf numFmtId="0" fontId="8" fillId="0" borderId="0"/>
    <xf numFmtId="43" fontId="65" fillId="0" borderId="0" applyFont="0" applyFill="0" applyBorder="0" applyAlignment="0" applyProtection="0"/>
    <xf numFmtId="0" fontId="2" fillId="0" borderId="0"/>
    <xf numFmtId="0" fontId="67" fillId="0" borderId="0"/>
    <xf numFmtId="0" fontId="68" fillId="0" borderId="0"/>
    <xf numFmtId="0" fontId="60" fillId="39"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39"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2" borderId="0" applyNumberFormat="0" applyBorder="0" applyAlignment="0" applyProtection="0"/>
    <xf numFmtId="0" fontId="60" fillId="45" borderId="0" applyNumberFormat="0" applyBorder="0" applyAlignment="0" applyProtection="0"/>
    <xf numFmtId="0" fontId="60" fillId="48" borderId="0" applyNumberFormat="0" applyBorder="0" applyAlignment="0" applyProtection="0"/>
    <xf numFmtId="0" fontId="60" fillId="45" borderId="0" applyNumberFormat="0" applyBorder="0" applyAlignment="0" applyProtection="0"/>
    <xf numFmtId="0" fontId="70" fillId="49" borderId="0" applyNumberFormat="0" applyBorder="0" applyAlignment="0" applyProtection="0"/>
    <xf numFmtId="0" fontId="70" fillId="46" borderId="0" applyNumberFormat="0" applyBorder="0" applyAlignment="0" applyProtection="0"/>
    <xf numFmtId="0" fontId="70" fillId="47"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1" borderId="0" applyNumberFormat="0" applyBorder="0" applyAlignment="0" applyProtection="0"/>
    <xf numFmtId="0" fontId="71" fillId="40" borderId="0" applyNumberFormat="0" applyBorder="0" applyAlignment="0" applyProtection="0"/>
    <xf numFmtId="0" fontId="42" fillId="35" borderId="27" applyNumberFormat="0" applyFont="0" applyAlignment="0" applyProtection="0"/>
    <xf numFmtId="0" fontId="42" fillId="35" borderId="27" applyNumberFormat="0" applyFont="0" applyAlignment="0" applyProtection="0"/>
    <xf numFmtId="0" fontId="42" fillId="35" borderId="27" applyNumberFormat="0" applyFont="0" applyAlignment="0" applyProtection="0"/>
    <xf numFmtId="16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6" fontId="85" fillId="0" borderId="0" applyFont="0" applyFill="0" applyBorder="0" applyAlignment="0" applyProtection="0"/>
    <xf numFmtId="0" fontId="47" fillId="4" borderId="0" applyNumberFormat="0" applyBorder="0" applyAlignment="0" applyProtection="0"/>
    <xf numFmtId="0" fontId="69" fillId="41" borderId="0" applyNumberFormat="0" applyBorder="0" applyAlignment="0" applyProtection="0"/>
    <xf numFmtId="0" fontId="69" fillId="41" borderId="0" applyNumberFormat="0" applyBorder="0" applyAlignment="0" applyProtection="0"/>
    <xf numFmtId="0" fontId="47" fillId="4" borderId="0" applyNumberFormat="0" applyBorder="0" applyAlignment="0" applyProtection="0"/>
    <xf numFmtId="0" fontId="69" fillId="41" borderId="0" applyNumberFormat="0" applyBorder="0" applyAlignment="0" applyProtection="0"/>
    <xf numFmtId="0" fontId="70" fillId="53" borderId="0" applyNumberFormat="0" applyBorder="0" applyAlignment="0" applyProtection="0"/>
    <xf numFmtId="0" fontId="70" fillId="54" borderId="0" applyNumberFormat="0" applyBorder="0" applyAlignment="0" applyProtection="0"/>
    <xf numFmtId="0" fontId="70" fillId="55"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6" borderId="0" applyNumberFormat="0" applyBorder="0" applyAlignment="0" applyProtection="0"/>
    <xf numFmtId="0" fontId="72" fillId="57" borderId="37" applyNumberFormat="0" applyAlignment="0" applyProtection="0"/>
    <xf numFmtId="0" fontId="72" fillId="57" borderId="37" applyNumberFormat="0" applyAlignment="0" applyProtection="0"/>
    <xf numFmtId="0" fontId="72" fillId="57" borderId="37" applyNumberFormat="0" applyAlignment="0" applyProtection="0"/>
    <xf numFmtId="0" fontId="73" fillId="57" borderId="32" applyNumberFormat="0" applyAlignment="0" applyProtection="0"/>
    <xf numFmtId="0" fontId="73" fillId="57" borderId="32" applyNumberFormat="0" applyAlignment="0" applyProtection="0"/>
    <xf numFmtId="0" fontId="73" fillId="57" borderId="32" applyNumberFormat="0" applyAlignment="0" applyProtection="0"/>
    <xf numFmtId="0" fontId="71" fillId="40" borderId="0" applyNumberFormat="0" applyBorder="0" applyAlignment="0" applyProtection="0"/>
    <xf numFmtId="0" fontId="74" fillId="0" borderId="34" applyNumberFormat="0" applyFill="0" applyAlignment="0" applyProtection="0"/>
    <xf numFmtId="0" fontId="75" fillId="0" borderId="35" applyNumberFormat="0" applyFill="0" applyAlignment="0" applyProtection="0"/>
    <xf numFmtId="0" fontId="76" fillId="0" borderId="36"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59" borderId="0" applyNumberFormat="0" applyBorder="0" applyAlignment="0" applyProtection="0"/>
    <xf numFmtId="0" fontId="58" fillId="0" borderId="0"/>
    <xf numFmtId="0" fontId="2" fillId="0" borderId="0"/>
    <xf numFmtId="0" fontId="20" fillId="0" borderId="0"/>
    <xf numFmtId="0" fontId="20" fillId="0" borderId="0"/>
    <xf numFmtId="0" fontId="58" fillId="0" borderId="0"/>
    <xf numFmtId="0" fontId="8" fillId="0" borderId="0"/>
    <xf numFmtId="0" fontId="8" fillId="0" borderId="0"/>
    <xf numFmtId="0" fontId="8"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0" fillId="0" borderId="0"/>
    <xf numFmtId="0" fontId="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8" fillId="0" borderId="0"/>
    <xf numFmtId="0" fontId="58" fillId="0" borderId="0"/>
    <xf numFmtId="0" fontId="2" fillId="0" borderId="0"/>
    <xf numFmtId="0" fontId="2" fillId="0" borderId="0"/>
    <xf numFmtId="0" fontId="8" fillId="0" borderId="0"/>
    <xf numFmtId="0" fontId="2" fillId="0" borderId="0"/>
    <xf numFmtId="0" fontId="2" fillId="0" borderId="0"/>
    <xf numFmtId="0" fontId="79" fillId="0" borderId="38" applyNumberFormat="0" applyFill="0" applyAlignment="0" applyProtection="0"/>
    <xf numFmtId="0" fontId="80" fillId="58" borderId="33" applyNumberFormat="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4" fillId="44" borderId="32" applyNumberFormat="0" applyAlignment="0" applyProtection="0"/>
    <xf numFmtId="0" fontId="84" fillId="44" borderId="32" applyNumberFormat="0" applyAlignment="0" applyProtection="0"/>
    <xf numFmtId="0" fontId="84" fillId="44" borderId="32" applyNumberFormat="0" applyAlignment="0" applyProtection="0"/>
    <xf numFmtId="44" fontId="2" fillId="0" borderId="0" applyFont="0" applyFill="0" applyBorder="0" applyAlignment="0" applyProtection="0"/>
    <xf numFmtId="0" fontId="66" fillId="0" borderId="0"/>
    <xf numFmtId="0" fontId="66" fillId="0" borderId="0"/>
    <xf numFmtId="0" fontId="8" fillId="0" borderId="0"/>
    <xf numFmtId="0" fontId="66" fillId="0" borderId="0"/>
    <xf numFmtId="0" fontId="8" fillId="0" borderId="0"/>
    <xf numFmtId="164" fontId="66" fillId="0" borderId="0" applyFont="0" applyFill="0" applyBorder="0" applyAlignment="0" applyProtection="0"/>
    <xf numFmtId="0" fontId="67" fillId="0" borderId="0"/>
    <xf numFmtId="44" fontId="2"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0" fontId="1" fillId="0" borderId="0"/>
    <xf numFmtId="0" fontId="1" fillId="0" borderId="0"/>
    <xf numFmtId="0" fontId="1" fillId="0" borderId="0"/>
    <xf numFmtId="44" fontId="39"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0" borderId="0"/>
    <xf numFmtId="0" fontId="1" fillId="0" borderId="0"/>
    <xf numFmtId="43" fontId="6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xf numFmtId="16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43">
    <xf numFmtId="0" fontId="0" fillId="0" borderId="0" xfId="0"/>
    <xf numFmtId="1" fontId="9" fillId="0" borderId="2" xfId="2" applyNumberFormat="1" applyFont="1" applyBorder="1" applyAlignment="1">
      <alignment horizontal="center" vertical="center" wrapText="1"/>
    </xf>
    <xf numFmtId="0" fontId="9" fillId="0" borderId="2" xfId="2" applyFont="1" applyBorder="1" applyAlignment="1">
      <alignment horizontal="center" vertical="center" wrapText="1"/>
    </xf>
    <xf numFmtId="4" fontId="9" fillId="0" borderId="2" xfId="2" applyNumberFormat="1" applyFont="1" applyBorder="1" applyAlignment="1">
      <alignment horizontal="center" vertical="center" wrapText="1"/>
    </xf>
    <xf numFmtId="0" fontId="11"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12"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12" fillId="0" borderId="3" xfId="0" applyNumberFormat="1" applyFont="1" applyBorder="1" applyAlignment="1">
      <alignment horizontal="right" wrapText="1"/>
    </xf>
    <xf numFmtId="0" fontId="0" fillId="0" borderId="3" xfId="0" applyBorder="1" applyAlignment="1">
      <alignment vertical="top" wrapText="1"/>
    </xf>
    <xf numFmtId="0" fontId="14" fillId="0" borderId="0" xfId="0" applyFont="1"/>
    <xf numFmtId="0" fontId="0" fillId="0" borderId="3" xfId="0" applyBorder="1"/>
    <xf numFmtId="4" fontId="0" fillId="0" borderId="0" xfId="0" applyNumberFormat="1"/>
    <xf numFmtId="4" fontId="0" fillId="0" borderId="3" xfId="0" applyNumberFormat="1" applyBorder="1"/>
    <xf numFmtId="0" fontId="16" fillId="0" borderId="0" xfId="0" applyFont="1" applyAlignment="1">
      <alignment horizontal="right"/>
    </xf>
    <xf numFmtId="0" fontId="16"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7" fillId="0" borderId="0" xfId="0" applyNumberFormat="1" applyFont="1" applyAlignment="1">
      <alignment horizontal="right" wrapText="1"/>
    </xf>
    <xf numFmtId="0" fontId="15"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4" fillId="0" borderId="0" xfId="0" applyFont="1" applyAlignment="1">
      <alignment vertical="top" wrapText="1"/>
    </xf>
    <xf numFmtId="0" fontId="14" fillId="0" borderId="0" xfId="0" applyFont="1" applyAlignment="1">
      <alignment horizontal="justify" vertical="top" wrapText="1"/>
    </xf>
    <xf numFmtId="0" fontId="20" fillId="0" borderId="0" xfId="0" quotePrefix="1"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4" fillId="0" borderId="0" xfId="0" applyFont="1" applyAlignment="1">
      <alignment horizontal="right"/>
    </xf>
    <xf numFmtId="4" fontId="14" fillId="0" borderId="0" xfId="0" applyNumberFormat="1" applyFont="1"/>
    <xf numFmtId="0" fontId="14" fillId="0" borderId="0" xfId="0" applyFont="1" applyBorder="1" applyAlignment="1">
      <alignment horizontal="center"/>
    </xf>
    <xf numFmtId="4" fontId="0" fillId="0" borderId="0" xfId="0" quotePrefix="1" applyNumberFormat="1" applyAlignment="1">
      <alignment horizontal="right" wrapText="1"/>
    </xf>
    <xf numFmtId="0" fontId="8" fillId="0" borderId="0" xfId="0" applyFont="1" applyAlignment="1">
      <alignment vertical="top" wrapText="1"/>
    </xf>
    <xf numFmtId="0" fontId="22" fillId="0" borderId="0" xfId="0" applyFont="1"/>
    <xf numFmtId="0" fontId="21" fillId="0" borderId="0" xfId="0" applyFont="1" applyAlignment="1">
      <alignment vertical="top" wrapText="1"/>
    </xf>
    <xf numFmtId="0" fontId="23" fillId="0" borderId="0" xfId="0" applyFont="1"/>
    <xf numFmtId="4" fontId="20" fillId="0" borderId="0" xfId="0" applyNumberFormat="1" applyFont="1" applyAlignment="1">
      <alignment horizontal="center" wrapText="1"/>
    </xf>
    <xf numFmtId="4" fontId="20" fillId="0" borderId="0" xfId="0" applyNumberFormat="1" applyFont="1" applyAlignment="1">
      <alignment horizontal="right" wrapText="1"/>
    </xf>
    <xf numFmtId="0" fontId="20" fillId="0" borderId="0" xfId="0" applyFont="1"/>
    <xf numFmtId="0" fontId="13" fillId="0" borderId="0" xfId="0" applyFont="1" applyAlignment="1">
      <alignment vertical="top" wrapText="1"/>
    </xf>
    <xf numFmtId="0" fontId="13" fillId="0" borderId="0" xfId="0" applyFont="1" applyAlignment="1">
      <alignment horizontal="justify" vertical="top" wrapText="1"/>
    </xf>
    <xf numFmtId="4" fontId="17" fillId="0" borderId="0" xfId="0" applyNumberFormat="1" applyFont="1" applyAlignment="1">
      <alignment horizontal="center" wrapText="1"/>
    </xf>
    <xf numFmtId="0" fontId="17" fillId="0" borderId="0" xfId="0" applyFont="1"/>
    <xf numFmtId="0" fontId="17" fillId="0" borderId="0" xfId="0" applyFont="1" applyAlignment="1">
      <alignment vertical="top" wrapText="1"/>
    </xf>
    <xf numFmtId="0" fontId="17" fillId="0" borderId="0" xfId="0" applyFont="1" applyAlignment="1">
      <alignment horizontal="justify" vertical="top" wrapText="1"/>
    </xf>
    <xf numFmtId="0" fontId="17"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4" fillId="0" borderId="0" xfId="0" applyNumberFormat="1" applyFont="1"/>
    <xf numFmtId="165" fontId="13" fillId="0" borderId="1" xfId="0" applyNumberFormat="1" applyFont="1" applyBorder="1" applyAlignment="1">
      <alignment horizontal="right"/>
    </xf>
    <xf numFmtId="165" fontId="21" fillId="0" borderId="1" xfId="0" applyNumberFormat="1" applyFont="1" applyBorder="1" applyAlignment="1">
      <alignment horizontal="right"/>
    </xf>
    <xf numFmtId="0" fontId="25" fillId="0" borderId="0" xfId="0" applyFont="1" applyAlignment="1">
      <alignment vertical="top"/>
    </xf>
    <xf numFmtId="0" fontId="24" fillId="0" borderId="0" xfId="0" applyFont="1" applyAlignment="1">
      <alignment vertical="top"/>
    </xf>
    <xf numFmtId="4" fontId="25" fillId="0" borderId="0" xfId="0" applyNumberFormat="1" applyFont="1" applyAlignment="1">
      <alignment vertical="top"/>
    </xf>
    <xf numFmtId="0" fontId="25" fillId="0" borderId="0" xfId="0" applyFont="1"/>
    <xf numFmtId="0" fontId="25" fillId="0" borderId="4" xfId="0" applyFont="1" applyBorder="1" applyAlignment="1">
      <alignment vertical="top"/>
    </xf>
    <xf numFmtId="4" fontId="25" fillId="0" borderId="4" xfId="0" applyNumberFormat="1" applyFont="1" applyBorder="1" applyAlignment="1">
      <alignment vertical="top"/>
    </xf>
    <xf numFmtId="4" fontId="24" fillId="0" borderId="4" xfId="0" applyNumberFormat="1" applyFont="1" applyBorder="1" applyAlignment="1">
      <alignment vertical="top"/>
    </xf>
    <xf numFmtId="0" fontId="26" fillId="0" borderId="0" xfId="0" applyFont="1" applyAlignment="1">
      <alignment vertical="top"/>
    </xf>
    <xf numFmtId="0" fontId="25" fillId="0" borderId="5" xfId="0" applyFont="1" applyBorder="1" applyAlignment="1">
      <alignment vertical="top"/>
    </xf>
    <xf numFmtId="4" fontId="25" fillId="0" borderId="5" xfId="0" applyNumberFormat="1" applyFont="1" applyBorder="1" applyAlignment="1">
      <alignment vertical="top"/>
    </xf>
    <xf numFmtId="4" fontId="26" fillId="0" borderId="5" xfId="0" applyNumberFormat="1" applyFont="1" applyBorder="1" applyAlignment="1">
      <alignment vertical="top"/>
    </xf>
    <xf numFmtId="0" fontId="25" fillId="0" borderId="0" xfId="0" applyFont="1" applyAlignment="1">
      <alignment vertical="top" wrapText="1"/>
    </xf>
    <xf numFmtId="4" fontId="25" fillId="0" borderId="0" xfId="0" applyNumberFormat="1" applyFont="1"/>
    <xf numFmtId="0" fontId="27" fillId="0" borderId="4" xfId="0" applyFont="1" applyBorder="1" applyAlignment="1">
      <alignment vertical="top"/>
    </xf>
    <xf numFmtId="4" fontId="27" fillId="0" borderId="4" xfId="0" applyNumberFormat="1" applyFont="1" applyBorder="1" applyAlignment="1">
      <alignment vertical="top"/>
    </xf>
    <xf numFmtId="0" fontId="25" fillId="0" borderId="0" xfId="0" applyNumberFormat="1" applyFont="1" applyAlignment="1">
      <alignment vertical="top"/>
    </xf>
    <xf numFmtId="49" fontId="25" fillId="0" borderId="0" xfId="0" applyNumberFormat="1" applyFont="1" applyAlignment="1">
      <alignment vertical="top"/>
    </xf>
    <xf numFmtId="0" fontId="28" fillId="0" borderId="0" xfId="0" applyFont="1" applyAlignment="1">
      <alignment vertical="top"/>
    </xf>
    <xf numFmtId="4" fontId="28" fillId="0" borderId="0" xfId="0" applyNumberFormat="1" applyFont="1"/>
    <xf numFmtId="0" fontId="28" fillId="0" borderId="0" xfId="0" applyFont="1"/>
    <xf numFmtId="0" fontId="24" fillId="0" borderId="4" xfId="0" applyFont="1" applyBorder="1" applyAlignment="1">
      <alignment vertical="top"/>
    </xf>
    <xf numFmtId="4" fontId="24" fillId="0" borderId="4" xfId="0" applyNumberFormat="1" applyFont="1" applyBorder="1"/>
    <xf numFmtId="0" fontId="28" fillId="0" borderId="6" xfId="0" applyFont="1" applyBorder="1" applyAlignment="1">
      <alignment vertical="top"/>
    </xf>
    <xf numFmtId="4" fontId="28" fillId="0" borderId="6" xfId="0" applyNumberFormat="1" applyFont="1" applyBorder="1"/>
    <xf numFmtId="4" fontId="24" fillId="0" borderId="0" xfId="0" applyNumberFormat="1" applyFont="1" applyAlignment="1">
      <alignment vertical="top"/>
    </xf>
    <xf numFmtId="0" fontId="28" fillId="0" borderId="4" xfId="0" applyFont="1" applyBorder="1" applyAlignment="1">
      <alignment vertical="top"/>
    </xf>
    <xf numFmtId="0" fontId="28" fillId="0" borderId="4" xfId="0" applyFont="1" applyBorder="1"/>
    <xf numFmtId="4" fontId="28" fillId="0" borderId="4" xfId="0" applyNumberFormat="1" applyFont="1" applyBorder="1"/>
    <xf numFmtId="0" fontId="28" fillId="0" borderId="0" xfId="0" applyFont="1" applyBorder="1" applyAlignment="1">
      <alignment vertical="top"/>
    </xf>
    <xf numFmtId="0" fontId="28" fillId="0" borderId="0" xfId="0" applyFont="1" applyBorder="1"/>
    <xf numFmtId="4" fontId="28" fillId="0" borderId="0" xfId="0" applyNumberFormat="1" applyFont="1" applyBorder="1"/>
    <xf numFmtId="0" fontId="28" fillId="0" borderId="7" xfId="0" applyFont="1" applyBorder="1"/>
    <xf numFmtId="4" fontId="28" fillId="0" borderId="7" xfId="0" applyNumberFormat="1" applyFont="1" applyBorder="1"/>
    <xf numFmtId="4" fontId="24" fillId="0" borderId="7" xfId="0" applyNumberFormat="1" applyFont="1" applyBorder="1"/>
    <xf numFmtId="0" fontId="28" fillId="0" borderId="0" xfId="0" applyFont="1" applyAlignment="1">
      <alignment horizontal="center"/>
    </xf>
    <xf numFmtId="0" fontId="29" fillId="0" borderId="0" xfId="0" applyFont="1" applyAlignment="1">
      <alignment horizontal="left"/>
    </xf>
    <xf numFmtId="49" fontId="28" fillId="0" borderId="0" xfId="0" applyNumberFormat="1" applyFont="1" applyAlignment="1">
      <alignment vertical="top"/>
    </xf>
    <xf numFmtId="39" fontId="9" fillId="0" borderId="8" xfId="2" applyNumberFormat="1" applyFont="1" applyBorder="1" applyAlignment="1">
      <alignment horizontal="center" vertical="center" wrapText="1"/>
    </xf>
    <xf numFmtId="0" fontId="11" fillId="0" borderId="9" xfId="2" applyFont="1" applyBorder="1" applyAlignment="1">
      <alignment vertical="center" wrapText="1"/>
    </xf>
    <xf numFmtId="0" fontId="0" fillId="0" borderId="9" xfId="0" applyBorder="1"/>
    <xf numFmtId="0" fontId="14" fillId="0" borderId="0" xfId="0" applyFont="1" applyAlignment="1">
      <alignment horizontal="left" vertical="top" wrapText="1"/>
    </xf>
    <xf numFmtId="0" fontId="14" fillId="0" borderId="0" xfId="0" applyFont="1" applyBorder="1" applyAlignment="1">
      <alignment horizontal="left" vertical="top" wrapText="1"/>
    </xf>
    <xf numFmtId="4" fontId="12" fillId="0" borderId="9" xfId="0" applyNumberFormat="1" applyFont="1" applyBorder="1" applyAlignment="1">
      <alignment horizontal="right" wrapText="1"/>
    </xf>
    <xf numFmtId="4" fontId="17" fillId="0" borderId="9" xfId="0" applyNumberFormat="1" applyFont="1" applyBorder="1" applyAlignment="1">
      <alignment horizontal="right" wrapText="1"/>
    </xf>
    <xf numFmtId="4" fontId="9" fillId="0" borderId="8" xfId="2" applyNumberFormat="1" applyFont="1" applyBorder="1" applyAlignment="1">
      <alignment horizontal="center" vertical="center" wrapText="1"/>
    </xf>
    <xf numFmtId="4" fontId="12" fillId="0" borderId="10" xfId="0" applyNumberFormat="1" applyFont="1" applyBorder="1" applyAlignment="1">
      <alignment horizontal="right" wrapText="1"/>
    </xf>
    <xf numFmtId="0" fontId="17" fillId="0" borderId="9" xfId="0" applyFont="1" applyBorder="1"/>
    <xf numFmtId="0" fontId="22" fillId="0" borderId="9" xfId="0" applyFont="1" applyBorder="1"/>
    <xf numFmtId="0" fontId="25" fillId="0" borderId="9" xfId="0" applyFont="1" applyBorder="1"/>
    <xf numFmtId="4" fontId="25" fillId="0" borderId="9" xfId="0" applyNumberFormat="1" applyFont="1" applyBorder="1" applyAlignment="1">
      <alignment vertical="top"/>
    </xf>
    <xf numFmtId="4" fontId="27" fillId="0" borderId="11" xfId="0" applyNumberFormat="1" applyFont="1" applyBorder="1" applyAlignment="1">
      <alignment vertical="top"/>
    </xf>
    <xf numFmtId="4" fontId="25" fillId="0" borderId="9" xfId="0" applyNumberFormat="1" applyFont="1" applyBorder="1"/>
    <xf numFmtId="0" fontId="28" fillId="0" borderId="9" xfId="0" applyFont="1" applyBorder="1"/>
    <xf numFmtId="4" fontId="28" fillId="0" borderId="9" xfId="0" applyNumberFormat="1" applyFont="1" applyBorder="1"/>
    <xf numFmtId="4" fontId="28" fillId="0" borderId="11" xfId="0" applyNumberFormat="1" applyFont="1" applyBorder="1"/>
    <xf numFmtId="4" fontId="28"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8"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9" fillId="0" borderId="0" xfId="0" applyFont="1" applyAlignment="1">
      <alignment vertical="top" wrapText="1"/>
    </xf>
    <xf numFmtId="1" fontId="11" fillId="0" borderId="2" xfId="2" applyNumberFormat="1" applyFont="1" applyBorder="1" applyAlignment="1">
      <alignment horizontal="center" vertical="center" wrapText="1"/>
    </xf>
    <xf numFmtId="0" fontId="22" fillId="0" borderId="0" xfId="0" applyFont="1" applyAlignment="1">
      <alignment vertical="top" wrapText="1"/>
    </xf>
    <xf numFmtId="0" fontId="22" fillId="0" borderId="0" xfId="0" applyFont="1" applyAlignment="1">
      <alignment horizontal="left" vertical="top" wrapText="1"/>
    </xf>
    <xf numFmtId="0" fontId="14" fillId="0" borderId="0" xfId="0" applyFont="1" applyFill="1" applyAlignment="1">
      <alignment horizontal="justify" vertical="top" wrapText="1"/>
    </xf>
    <xf numFmtId="0" fontId="18"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0" fillId="0" borderId="0" xfId="0" quotePrefix="1" applyFill="1" applyAlignment="1">
      <alignment horizontal="justify" vertical="top" wrapText="1"/>
    </xf>
    <xf numFmtId="165" fontId="13"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8"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9" fillId="0" borderId="0" xfId="0" applyFont="1" applyFill="1" applyAlignment="1">
      <alignment horizontal="justify" vertical="top" wrapText="1"/>
    </xf>
    <xf numFmtId="4" fontId="8" fillId="0" borderId="0" xfId="0" applyNumberFormat="1" applyFont="1" applyFill="1" applyAlignment="1">
      <alignment horizontal="right" wrapText="1"/>
    </xf>
    <xf numFmtId="39" fontId="8" fillId="0" borderId="0" xfId="0" applyNumberFormat="1" applyFont="1" applyAlignment="1">
      <alignment horizontal="right" wrapText="1"/>
    </xf>
    <xf numFmtId="0" fontId="22" fillId="0" borderId="0" xfId="0" applyFont="1" applyFill="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19" fillId="0" borderId="0" xfId="0" applyFont="1" applyAlignment="1">
      <alignment horizontal="center" vertical="top" wrapText="1"/>
    </xf>
    <xf numFmtId="0" fontId="22" fillId="0" borderId="0" xfId="0" applyFont="1" applyAlignment="1">
      <alignment horizontal="center" vertical="top" wrapText="1"/>
    </xf>
    <xf numFmtId="0" fontId="19" fillId="0" borderId="0" xfId="0" applyFont="1" applyFill="1" applyAlignment="1">
      <alignment horizontal="center" vertical="top" wrapText="1"/>
    </xf>
    <xf numFmtId="0" fontId="20" fillId="0" borderId="0" xfId="0" applyFont="1" applyFill="1" applyAlignment="1">
      <alignment vertical="top" wrapText="1"/>
    </xf>
    <xf numFmtId="0" fontId="19" fillId="0" borderId="0" xfId="0" applyFont="1" applyFill="1" applyAlignment="1">
      <alignment vertical="top" wrapText="1"/>
    </xf>
    <xf numFmtId="0" fontId="0" fillId="0" borderId="0" xfId="0" applyAlignment="1">
      <alignment horizontal="center" vertical="top" wrapText="1"/>
    </xf>
    <xf numFmtId="0" fontId="8" fillId="0" borderId="0" xfId="0" applyFont="1" applyAlignment="1">
      <alignment horizontal="center" vertical="top" wrapText="1"/>
    </xf>
    <xf numFmtId="1" fontId="11" fillId="0" borderId="0" xfId="2" applyNumberFormat="1" applyFont="1" applyBorder="1" applyAlignment="1">
      <alignment horizontal="center" vertical="center" wrapText="1"/>
    </xf>
    <xf numFmtId="0" fontId="9" fillId="0" borderId="0" xfId="2" applyFont="1" applyBorder="1" applyAlignment="1">
      <alignment horizontal="center" vertical="center" wrapText="1"/>
    </xf>
    <xf numFmtId="4" fontId="9" fillId="0" borderId="0" xfId="2" applyNumberFormat="1" applyFont="1" applyBorder="1" applyAlignment="1">
      <alignment horizontal="center" vertical="center" wrapText="1"/>
    </xf>
    <xf numFmtId="0" fontId="32" fillId="0" borderId="0" xfId="0" applyFont="1" applyAlignment="1">
      <alignment horizontal="justify" vertical="top" wrapText="1"/>
    </xf>
    <xf numFmtId="164" fontId="11" fillId="0" borderId="0" xfId="2" applyNumberFormat="1" applyFont="1" applyAlignment="1">
      <alignment vertical="center" wrapText="1"/>
    </xf>
    <xf numFmtId="164" fontId="0" fillId="0" borderId="0" xfId="0" applyNumberFormat="1"/>
    <xf numFmtId="164" fontId="0" fillId="0" borderId="0" xfId="0" applyNumberFormat="1" applyFill="1"/>
    <xf numFmtId="4" fontId="0" fillId="0" borderId="0" xfId="0" applyNumberFormat="1" applyAlignment="1">
      <alignment horizontal="left"/>
    </xf>
    <xf numFmtId="164" fontId="0" fillId="0" borderId="9" xfId="0" applyNumberFormat="1" applyBorder="1"/>
    <xf numFmtId="0" fontId="0" fillId="2" borderId="0" xfId="0" applyFill="1" applyAlignment="1">
      <alignment vertical="top" wrapText="1"/>
    </xf>
    <xf numFmtId="4" fontId="9" fillId="0" borderId="9" xfId="2" applyNumberFormat="1" applyFont="1" applyBorder="1" applyAlignment="1">
      <alignment horizontal="center" vertical="center" wrapText="1"/>
    </xf>
    <xf numFmtId="0" fontId="15" fillId="0" borderId="9" xfId="0" applyFont="1" applyBorder="1" applyAlignment="1">
      <alignment wrapText="1"/>
    </xf>
    <xf numFmtId="164" fontId="15" fillId="0" borderId="0" xfId="0" applyNumberFormat="1" applyFont="1" applyAlignment="1">
      <alignment wrapText="1"/>
    </xf>
    <xf numFmtId="164" fontId="0" fillId="0" borderId="0" xfId="0" applyNumberFormat="1" applyAlignment="1">
      <alignment horizontal="right" wrapText="1"/>
    </xf>
    <xf numFmtId="164" fontId="0" fillId="0" borderId="0" xfId="0" applyNumberFormat="1" applyBorder="1" applyAlignment="1">
      <alignment horizontal="right" wrapText="1"/>
    </xf>
    <xf numFmtId="0" fontId="0" fillId="2" borderId="0" xfId="0" applyFill="1" applyAlignment="1">
      <alignment horizontal="justify" vertical="top" wrapText="1"/>
    </xf>
    <xf numFmtId="0" fontId="18" fillId="2" borderId="0" xfId="0" applyFont="1" applyFill="1" applyAlignment="1">
      <alignment horizontal="justify" vertical="top" wrapText="1"/>
    </xf>
    <xf numFmtId="0" fontId="14" fillId="0" borderId="9" xfId="0" applyFont="1" applyBorder="1" applyAlignment="1">
      <alignment horizontal="left" vertical="top" wrapText="1"/>
    </xf>
    <xf numFmtId="4" fontId="12" fillId="0" borderId="9" xfId="0" applyNumberFormat="1" applyFont="1" applyFill="1" applyBorder="1" applyAlignment="1">
      <alignment horizontal="right" wrapText="1"/>
    </xf>
    <xf numFmtId="164" fontId="9" fillId="0" borderId="2" xfId="2" applyNumberFormat="1" applyFont="1" applyBorder="1" applyAlignment="1">
      <alignment horizontal="center" vertical="center" wrapText="1"/>
    </xf>
    <xf numFmtId="164" fontId="12" fillId="0" borderId="0" xfId="0" applyNumberFormat="1" applyFont="1" applyAlignment="1">
      <alignment horizontal="right" wrapText="1"/>
    </xf>
    <xf numFmtId="164" fontId="14" fillId="0" borderId="0" xfId="0" applyNumberFormat="1" applyFont="1" applyAlignment="1">
      <alignment horizontal="left" vertical="top" wrapText="1"/>
    </xf>
    <xf numFmtId="164" fontId="17" fillId="0" borderId="0" xfId="0" applyNumberFormat="1" applyFont="1" applyAlignment="1">
      <alignment horizontal="right" wrapText="1"/>
    </xf>
    <xf numFmtId="164" fontId="12" fillId="0" borderId="3" xfId="0" applyNumberFormat="1" applyFont="1" applyBorder="1" applyAlignment="1">
      <alignment horizontal="right" wrapText="1"/>
    </xf>
    <xf numFmtId="164" fontId="9" fillId="0" borderId="0" xfId="2" applyNumberFormat="1" applyFont="1" applyBorder="1" applyAlignment="1">
      <alignment horizontal="center" vertical="center" wrapText="1"/>
    </xf>
    <xf numFmtId="4" fontId="12" fillId="0" borderId="13" xfId="0" applyNumberFormat="1" applyFont="1" applyBorder="1" applyAlignment="1">
      <alignment horizontal="right" wrapText="1"/>
    </xf>
    <xf numFmtId="164" fontId="9" fillId="0" borderId="14" xfId="2" applyNumberFormat="1" applyFont="1" applyBorder="1" applyAlignment="1">
      <alignment horizontal="center" vertical="center" wrapText="1"/>
    </xf>
    <xf numFmtId="164" fontId="12" fillId="0" borderId="0" xfId="0" applyNumberFormat="1" applyFont="1" applyBorder="1" applyAlignment="1">
      <alignment horizontal="right" wrapText="1"/>
    </xf>
    <xf numFmtId="165" fontId="13" fillId="0" borderId="15" xfId="0" applyNumberFormat="1" applyFont="1" applyBorder="1" applyAlignment="1">
      <alignment horizontal="right"/>
    </xf>
    <xf numFmtId="0" fontId="0" fillId="0" borderId="13" xfId="0" applyBorder="1"/>
    <xf numFmtId="164" fontId="9" fillId="0" borderId="8" xfId="2" applyNumberFormat="1" applyFont="1" applyBorder="1" applyAlignment="1">
      <alignment horizontal="center" vertical="center" wrapText="1"/>
    </xf>
    <xf numFmtId="164" fontId="13" fillId="0" borderId="1" xfId="0" applyNumberFormat="1" applyFont="1" applyBorder="1" applyAlignment="1">
      <alignment horizontal="right"/>
    </xf>
    <xf numFmtId="164" fontId="0" fillId="0" borderId="3" xfId="0" applyNumberFormat="1" applyBorder="1" applyAlignment="1">
      <alignment horizontal="right" wrapText="1"/>
    </xf>
    <xf numFmtId="0" fontId="8" fillId="0" borderId="0" xfId="0" applyFont="1" applyProtection="1"/>
    <xf numFmtId="0" fontId="64" fillId="0" borderId="0" xfId="0" applyFont="1"/>
    <xf numFmtId="0" fontId="87" fillId="0" borderId="2" xfId="0" applyFont="1" applyBorder="1" applyAlignment="1" applyProtection="1">
      <alignment horizontal="justify"/>
    </xf>
    <xf numFmtId="0" fontId="89" fillId="0" borderId="0" xfId="0" applyFont="1" applyProtection="1"/>
    <xf numFmtId="4" fontId="89" fillId="0" borderId="0" xfId="0" applyNumberFormat="1" applyFont="1" applyFill="1" applyAlignment="1" applyProtection="1">
      <alignment horizontal="right" wrapText="1"/>
    </xf>
    <xf numFmtId="165" fontId="89" fillId="0" borderId="0" xfId="0" applyNumberFormat="1" applyFont="1" applyFill="1" applyAlignment="1" applyProtection="1">
      <alignment horizontal="right" wrapText="1"/>
    </xf>
    <xf numFmtId="4" fontId="90" fillId="36" borderId="2" xfId="2" applyNumberFormat="1" applyFont="1" applyFill="1" applyBorder="1" applyAlignment="1" applyProtection="1">
      <alignment horizontal="center" vertical="center" wrapText="1"/>
    </xf>
    <xf numFmtId="165" fontId="90" fillId="36" borderId="2" xfId="2" applyNumberFormat="1" applyFont="1" applyFill="1" applyBorder="1" applyAlignment="1" applyProtection="1">
      <alignment horizontal="center" vertical="center" wrapText="1"/>
    </xf>
    <xf numFmtId="4" fontId="89" fillId="0" borderId="28" xfId="0" applyNumberFormat="1" applyFont="1" applyBorder="1" applyAlignment="1" applyProtection="1">
      <alignment horizontal="center" wrapText="1"/>
    </xf>
    <xf numFmtId="4" fontId="89" fillId="0" borderId="1" xfId="0" applyNumberFormat="1" applyFont="1" applyBorder="1" applyAlignment="1" applyProtection="1">
      <alignment horizontal="center" wrapText="1"/>
    </xf>
    <xf numFmtId="4" fontId="89" fillId="0" borderId="1" xfId="0" applyNumberFormat="1" applyFont="1" applyBorder="1" applyAlignment="1" applyProtection="1">
      <alignment horizontal="center" wrapText="1"/>
      <protection locked="0"/>
    </xf>
    <xf numFmtId="4" fontId="89" fillId="0" borderId="29" xfId="0" applyNumberFormat="1" applyFont="1" applyBorder="1" applyAlignment="1" applyProtection="1">
      <alignment horizontal="center" wrapText="1"/>
    </xf>
    <xf numFmtId="4" fontId="89" fillId="0" borderId="2" xfId="0" applyNumberFormat="1" applyFont="1" applyBorder="1" applyAlignment="1" applyProtection="1">
      <alignment horizontal="right" wrapText="1"/>
    </xf>
    <xf numFmtId="4" fontId="89" fillId="37" borderId="2" xfId="0" applyNumberFormat="1" applyFont="1" applyFill="1" applyBorder="1" applyAlignment="1" applyProtection="1">
      <alignment horizontal="right" wrapText="1"/>
      <protection locked="0"/>
    </xf>
    <xf numFmtId="165" fontId="89" fillId="0" borderId="2" xfId="0" applyNumberFormat="1" applyFont="1" applyBorder="1" applyAlignment="1" applyProtection="1">
      <alignment horizontal="right" wrapText="1"/>
    </xf>
    <xf numFmtId="4" fontId="89" fillId="0" borderId="0" xfId="0" applyNumberFormat="1" applyFont="1" applyBorder="1" applyAlignment="1" applyProtection="1">
      <alignment horizontal="right" wrapText="1"/>
    </xf>
    <xf numFmtId="165" fontId="89" fillId="0" borderId="0" xfId="0" applyNumberFormat="1" applyFont="1" applyBorder="1" applyAlignment="1" applyProtection="1">
      <alignment horizontal="right" wrapText="1"/>
    </xf>
    <xf numFmtId="4" fontId="89" fillId="0" borderId="9" xfId="0" applyNumberFormat="1" applyFont="1" applyBorder="1" applyAlignment="1" applyProtection="1">
      <alignment horizontal="center" wrapText="1"/>
    </xf>
    <xf numFmtId="4" fontId="89" fillId="0" borderId="0" xfId="0" applyNumberFormat="1" applyFont="1" applyBorder="1" applyAlignment="1" applyProtection="1">
      <alignment horizontal="center" wrapText="1"/>
    </xf>
    <xf numFmtId="4" fontId="89" fillId="0" borderId="0" xfId="0" applyNumberFormat="1" applyFont="1" applyBorder="1" applyAlignment="1" applyProtection="1">
      <alignment horizontal="center" wrapText="1"/>
      <protection locked="0"/>
    </xf>
    <xf numFmtId="4" fontId="89" fillId="0" borderId="31" xfId="0" applyNumberFormat="1" applyFont="1" applyBorder="1" applyAlignment="1" applyProtection="1">
      <alignment horizontal="center" wrapText="1"/>
    </xf>
    <xf numFmtId="4" fontId="89" fillId="0" borderId="0" xfId="0" applyNumberFormat="1" applyFont="1" applyFill="1" applyBorder="1" applyAlignment="1" applyProtection="1">
      <alignment horizontal="right" wrapText="1"/>
      <protection locked="0"/>
    </xf>
    <xf numFmtId="165" fontId="90" fillId="38" borderId="2" xfId="0" applyNumberFormat="1" applyFont="1" applyFill="1" applyBorder="1" applyAlignment="1" applyProtection="1">
      <alignment horizontal="right" vertical="center" wrapText="1"/>
    </xf>
    <xf numFmtId="4" fontId="89" fillId="0" borderId="0" xfId="0" applyNumberFormat="1" applyFont="1" applyAlignment="1" applyProtection="1">
      <alignment horizontal="right" wrapText="1"/>
    </xf>
    <xf numFmtId="4" fontId="89" fillId="37" borderId="0" xfId="0" applyNumberFormat="1" applyFont="1" applyFill="1" applyAlignment="1" applyProtection="1">
      <alignment horizontal="right" wrapText="1"/>
    </xf>
    <xf numFmtId="165" fontId="89" fillId="0" borderId="0" xfId="0" applyNumberFormat="1" applyFont="1" applyAlignment="1" applyProtection="1">
      <alignment horizontal="right" wrapText="1"/>
    </xf>
    <xf numFmtId="0" fontId="90" fillId="3" borderId="0" xfId="0" applyFont="1" applyFill="1" applyBorder="1" applyAlignment="1" applyProtection="1">
      <alignment horizontal="center" vertical="top" wrapText="1"/>
      <protection locked="0"/>
    </xf>
    <xf numFmtId="0" fontId="90" fillId="36" borderId="2" xfId="2" applyFont="1" applyFill="1" applyBorder="1" applyAlignment="1" applyProtection="1">
      <alignment horizontal="center" vertical="center" wrapText="1"/>
    </xf>
    <xf numFmtId="4" fontId="90" fillId="0" borderId="8" xfId="2" applyNumberFormat="1" applyFont="1" applyBorder="1" applyAlignment="1" applyProtection="1">
      <alignment horizontal="center" vertical="center" wrapText="1"/>
    </xf>
    <xf numFmtId="0" fontId="89" fillId="0" borderId="2" xfId="2" applyFont="1" applyBorder="1" applyAlignment="1" applyProtection="1">
      <alignment horizontal="center" vertical="center" wrapText="1"/>
    </xf>
    <xf numFmtId="4" fontId="89" fillId="0" borderId="14" xfId="0" applyNumberFormat="1" applyFont="1" applyBorder="1" applyAlignment="1" applyProtection="1">
      <alignment horizontal="right" wrapText="1"/>
    </xf>
    <xf numFmtId="0" fontId="89" fillId="0" borderId="0" xfId="0" applyFont="1" applyAlignment="1" applyProtection="1">
      <alignment wrapText="1"/>
    </xf>
    <xf numFmtId="4" fontId="89" fillId="0" borderId="2" xfId="0" applyNumberFormat="1" applyFont="1" applyFill="1" applyBorder="1" applyAlignment="1" applyProtection="1">
      <alignment horizontal="right" wrapText="1"/>
    </xf>
    <xf numFmtId="0" fontId="89" fillId="0" borderId="2" xfId="0" applyFont="1" applyFill="1" applyBorder="1" applyAlignment="1" applyProtection="1">
      <alignment wrapText="1"/>
    </xf>
    <xf numFmtId="0" fontId="87" fillId="0" borderId="13" xfId="0" applyFont="1" applyBorder="1" applyAlignment="1" applyProtection="1">
      <alignment horizontal="justify" vertical="top" wrapText="1"/>
    </xf>
    <xf numFmtId="0" fontId="88" fillId="0" borderId="13" xfId="0" applyFont="1" applyBorder="1" applyAlignment="1">
      <alignment horizontal="justify" vertical="top" wrapText="1"/>
    </xf>
    <xf numFmtId="0" fontId="87" fillId="0" borderId="13" xfId="0" applyFont="1" applyBorder="1" applyAlignment="1">
      <alignment horizontal="justify" vertical="top" wrapText="1"/>
    </xf>
    <xf numFmtId="0" fontId="88" fillId="0" borderId="9" xfId="0" applyFont="1" applyBorder="1" applyAlignment="1">
      <alignment horizontal="justify" vertical="top" wrapText="1"/>
    </xf>
    <xf numFmtId="0" fontId="87" fillId="0" borderId="9" xfId="0" applyFont="1" applyBorder="1" applyAlignment="1">
      <alignment horizontal="justify" vertical="top" wrapText="1"/>
    </xf>
    <xf numFmtId="0" fontId="87" fillId="0" borderId="0" xfId="0" applyFont="1" applyProtection="1"/>
    <xf numFmtId="0" fontId="88" fillId="0" borderId="0" xfId="0" applyFont="1" applyFill="1" applyAlignment="1" applyProtection="1">
      <alignment horizontal="center" vertical="top" wrapText="1"/>
    </xf>
    <xf numFmtId="1" fontId="88" fillId="36" borderId="2" xfId="2" applyNumberFormat="1" applyFont="1" applyFill="1" applyBorder="1" applyAlignment="1" applyProtection="1">
      <alignment horizontal="center" vertical="center" wrapText="1"/>
    </xf>
    <xf numFmtId="0" fontId="88" fillId="0" borderId="0" xfId="0" applyFont="1" applyBorder="1" applyAlignment="1" applyProtection="1">
      <alignment horizontal="center" vertical="top" wrapText="1"/>
    </xf>
    <xf numFmtId="16" fontId="88" fillId="38" borderId="2" xfId="0" applyNumberFormat="1" applyFont="1" applyFill="1" applyBorder="1" applyAlignment="1" applyProtection="1">
      <alignment horizontal="center" vertical="top" wrapText="1"/>
    </xf>
    <xf numFmtId="0" fontId="88" fillId="0" borderId="0" xfId="0" applyFont="1" applyProtection="1"/>
    <xf numFmtId="0" fontId="88" fillId="0" borderId="0" xfId="0" applyFont="1" applyAlignment="1" applyProtection="1">
      <alignment horizontal="center" vertical="top" wrapText="1"/>
    </xf>
    <xf numFmtId="0" fontId="88" fillId="36" borderId="2" xfId="2" applyFont="1" applyFill="1" applyBorder="1" applyAlignment="1" applyProtection="1">
      <alignment horizontal="center" vertical="center" wrapText="1"/>
    </xf>
    <xf numFmtId="0" fontId="87" fillId="0" borderId="0" xfId="0" applyFont="1" applyBorder="1" applyAlignment="1" applyProtection="1">
      <alignment horizontal="left" vertical="top" wrapText="1"/>
    </xf>
    <xf numFmtId="0" fontId="87" fillId="0" borderId="0" xfId="0" applyFont="1" applyBorder="1" applyAlignment="1" applyProtection="1">
      <alignment horizontal="justify"/>
    </xf>
    <xf numFmtId="0" fontId="87" fillId="0" borderId="15" xfId="0" applyFont="1" applyBorder="1" applyAlignment="1">
      <alignment horizontal="justify" vertical="top" wrapText="1"/>
    </xf>
    <xf numFmtId="49" fontId="86" fillId="0" borderId="13" xfId="0" applyNumberFormat="1" applyFont="1" applyBorder="1" applyAlignment="1">
      <alignment vertical="top" wrapText="1"/>
    </xf>
    <xf numFmtId="0" fontId="86" fillId="0" borderId="28" xfId="0" applyFont="1" applyBorder="1" applyAlignment="1">
      <alignment horizontal="left" vertical="top" wrapText="1"/>
    </xf>
    <xf numFmtId="0" fontId="86" fillId="0" borderId="9" xfId="0" applyFont="1" applyBorder="1" applyAlignment="1">
      <alignment vertical="top" wrapText="1"/>
    </xf>
    <xf numFmtId="0" fontId="86" fillId="0" borderId="9" xfId="0" applyFont="1" applyBorder="1" applyAlignment="1">
      <alignment horizontal="left" vertical="top" wrapText="1"/>
    </xf>
    <xf numFmtId="49" fontId="86" fillId="0" borderId="9" xfId="0" applyNumberFormat="1" applyFont="1" applyBorder="1" applyAlignment="1">
      <alignment wrapText="1"/>
    </xf>
    <xf numFmtId="49" fontId="86" fillId="0" borderId="9" xfId="0" applyNumberFormat="1" applyFont="1" applyBorder="1" applyAlignment="1">
      <alignment vertical="top" wrapText="1"/>
    </xf>
    <xf numFmtId="49" fontId="86" fillId="0" borderId="9" xfId="0" applyNumberFormat="1" applyFont="1" applyBorder="1" applyAlignment="1">
      <alignment horizontal="left" wrapText="1"/>
    </xf>
    <xf numFmtId="49" fontId="86" fillId="0" borderId="9" xfId="0" applyNumberFormat="1" applyFont="1" applyBorder="1" applyAlignment="1">
      <alignment horizontal="left" vertical="top" wrapText="1"/>
    </xf>
    <xf numFmtId="0" fontId="87" fillId="0" borderId="28" xfId="0" applyFont="1" applyBorder="1" applyAlignment="1">
      <alignment horizontal="justify" vertical="top" wrapText="1"/>
    </xf>
    <xf numFmtId="49" fontId="86" fillId="3" borderId="9" xfId="0" applyNumberFormat="1" applyFont="1" applyFill="1" applyBorder="1" applyAlignment="1">
      <alignment wrapText="1"/>
    </xf>
    <xf numFmtId="49" fontId="86" fillId="3" borderId="9" xfId="0" applyNumberFormat="1" applyFont="1" applyFill="1" applyBorder="1" applyAlignment="1">
      <alignment horizontal="left" wrapText="1"/>
    </xf>
    <xf numFmtId="49" fontId="86" fillId="3" borderId="9" xfId="0" applyNumberFormat="1" applyFont="1" applyFill="1" applyBorder="1" applyAlignment="1">
      <alignment horizontal="left" vertical="top" wrapText="1"/>
    </xf>
    <xf numFmtId="0" fontId="89" fillId="0" borderId="0" xfId="0" applyFont="1" applyBorder="1" applyAlignment="1" applyProtection="1">
      <alignment horizontal="center" vertical="top" wrapText="1"/>
    </xf>
    <xf numFmtId="0" fontId="88" fillId="0" borderId="2" xfId="0" applyFont="1" applyFill="1" applyBorder="1" applyAlignment="1" applyProtection="1">
      <alignment horizontal="center" vertical="top" wrapText="1"/>
    </xf>
    <xf numFmtId="0" fontId="87" fillId="0" borderId="0" xfId="0" applyFont="1" applyFill="1" applyAlignment="1" applyProtection="1">
      <alignment horizontal="justify" vertical="top" wrapText="1"/>
    </xf>
    <xf numFmtId="0" fontId="89" fillId="0" borderId="0" xfId="0" applyFont="1" applyFill="1" applyAlignment="1" applyProtection="1">
      <alignment horizontal="justify" vertical="top" wrapText="1"/>
    </xf>
    <xf numFmtId="4" fontId="89" fillId="0" borderId="9" xfId="0" applyNumberFormat="1" applyFont="1" applyBorder="1" applyAlignment="1" applyProtection="1">
      <alignment horizontal="right" wrapText="1"/>
    </xf>
    <xf numFmtId="0" fontId="89" fillId="0" borderId="0" xfId="2" applyFont="1" applyAlignment="1" applyProtection="1">
      <alignment vertical="center" wrapText="1"/>
    </xf>
    <xf numFmtId="0" fontId="89" fillId="0" borderId="0" xfId="0" applyFont="1" applyFill="1" applyProtection="1"/>
    <xf numFmtId="0" fontId="89" fillId="0" borderId="0" xfId="0" applyFont="1" applyBorder="1" applyAlignment="1" applyProtection="1">
      <alignment wrapText="1"/>
    </xf>
    <xf numFmtId="0" fontId="89" fillId="0" borderId="0" xfId="0" applyFont="1" applyBorder="1" applyProtection="1"/>
    <xf numFmtId="0" fontId="89" fillId="0" borderId="2" xfId="0" applyFont="1" applyBorder="1" applyAlignment="1" applyProtection="1">
      <alignment wrapText="1"/>
    </xf>
    <xf numFmtId="0" fontId="90" fillId="37" borderId="15" xfId="0" applyFont="1" applyFill="1" applyBorder="1" applyAlignment="1" applyProtection="1">
      <alignment horizontal="center" vertical="top" wrapText="1"/>
      <protection locked="0"/>
    </xf>
    <xf numFmtId="0" fontId="90" fillId="37" borderId="13" xfId="0" applyFont="1" applyFill="1" applyBorder="1" applyAlignment="1" applyProtection="1">
      <alignment horizontal="center" vertical="top" wrapText="1"/>
      <protection locked="0"/>
    </xf>
    <xf numFmtId="0" fontId="90" fillId="3" borderId="2" xfId="0" applyFont="1" applyFill="1" applyBorder="1" applyAlignment="1" applyProtection="1">
      <alignment horizontal="center" vertical="top" wrapText="1"/>
      <protection locked="0"/>
    </xf>
    <xf numFmtId="0" fontId="89" fillId="0" borderId="0" xfId="0" applyFont="1" applyBorder="1" applyAlignment="1" applyProtection="1">
      <alignment horizontal="center" wrapText="1"/>
    </xf>
    <xf numFmtId="0" fontId="90" fillId="0" borderId="15" xfId="0" applyFont="1" applyFill="1" applyBorder="1" applyAlignment="1" applyProtection="1">
      <alignment horizontal="center" vertical="top" wrapText="1"/>
      <protection locked="0"/>
    </xf>
    <xf numFmtId="0" fontId="90" fillId="0" borderId="13" xfId="0" applyFont="1" applyFill="1" applyBorder="1" applyAlignment="1" applyProtection="1">
      <alignment horizontal="center" vertical="top" wrapText="1"/>
      <protection locked="0"/>
    </xf>
    <xf numFmtId="0" fontId="90" fillId="3" borderId="30" xfId="0" applyFont="1" applyFill="1" applyBorder="1" applyAlignment="1" applyProtection="1">
      <alignment horizontal="center" vertical="top" wrapText="1"/>
      <protection locked="0"/>
    </xf>
    <xf numFmtId="0" fontId="87" fillId="0" borderId="0" xfId="0" applyFont="1" applyAlignment="1" applyProtection="1">
      <alignment horizontal="justify" vertical="top" wrapText="1"/>
    </xf>
    <xf numFmtId="0" fontId="89" fillId="37" borderId="0" xfId="0" applyFont="1" applyFill="1" applyAlignment="1" applyProtection="1">
      <alignment horizontal="justify" vertical="top" wrapText="1"/>
    </xf>
    <xf numFmtId="4" fontId="64" fillId="0" borderId="17" xfId="102" applyNumberFormat="1" applyFont="1" applyBorder="1" applyAlignment="1" applyProtection="1">
      <alignment horizontal="right" wrapText="1"/>
    </xf>
    <xf numFmtId="0" fontId="86" fillId="3" borderId="2" xfId="102" applyFont="1" applyFill="1" applyBorder="1" applyAlignment="1">
      <alignment horizontal="left" vertical="top" wrapText="1"/>
    </xf>
    <xf numFmtId="4" fontId="64" fillId="0" borderId="2" xfId="102" applyNumberFormat="1" applyFont="1" applyBorder="1" applyAlignment="1" applyProtection="1">
      <alignment horizontal="right" wrapText="1"/>
    </xf>
    <xf numFmtId="4" fontId="64" fillId="0" borderId="0" xfId="102" applyNumberFormat="1" applyFont="1" applyBorder="1" applyAlignment="1" applyProtection="1">
      <alignment horizontal="right" wrapText="1"/>
    </xf>
    <xf numFmtId="0" fontId="64" fillId="0" borderId="0" xfId="102" applyFont="1" applyBorder="1" applyAlignment="1" applyProtection="1">
      <alignment horizontal="center" wrapText="1"/>
    </xf>
    <xf numFmtId="0" fontId="63" fillId="3" borderId="0" xfId="102" applyFont="1" applyFill="1" applyBorder="1" applyAlignment="1" applyProtection="1">
      <alignment horizontal="center" vertical="top" wrapText="1"/>
      <protection locked="0"/>
    </xf>
    <xf numFmtId="0" fontId="63" fillId="3" borderId="2" xfId="102" applyFont="1" applyFill="1" applyBorder="1" applyAlignment="1" applyProtection="1">
      <alignment horizontal="center" vertical="top" wrapText="1"/>
      <protection locked="0"/>
    </xf>
    <xf numFmtId="0" fontId="64" fillId="0" borderId="0" xfId="102" applyFont="1" applyBorder="1" applyAlignment="1" applyProtection="1">
      <alignment horizontal="center" vertical="center" wrapText="1"/>
    </xf>
    <xf numFmtId="0" fontId="62" fillId="0" borderId="2" xfId="102" applyFont="1" applyBorder="1" applyAlignment="1" applyProtection="1">
      <alignment horizontal="justify"/>
    </xf>
    <xf numFmtId="0" fontId="86" fillId="3" borderId="13" xfId="102" applyFont="1" applyFill="1" applyBorder="1" applyAlignment="1">
      <alignment horizontal="left" vertical="top" wrapText="1"/>
    </xf>
    <xf numFmtId="0" fontId="86" fillId="3" borderId="15" xfId="102" applyFont="1" applyFill="1" applyBorder="1" applyAlignment="1">
      <alignment horizontal="left" vertical="top" wrapText="1"/>
    </xf>
    <xf numFmtId="0" fontId="62" fillId="0" borderId="0" xfId="102" applyFont="1" applyBorder="1" applyAlignment="1" applyProtection="1">
      <alignment horizontal="justify"/>
    </xf>
    <xf numFmtId="4" fontId="89" fillId="0" borderId="28" xfId="102" applyNumberFormat="1" applyFont="1" applyBorder="1" applyAlignment="1" applyProtection="1">
      <alignment horizontal="center" wrapText="1"/>
    </xf>
    <xf numFmtId="4" fontId="89" fillId="0" borderId="1" xfId="102" applyNumberFormat="1" applyFont="1" applyBorder="1" applyAlignment="1" applyProtection="1">
      <alignment horizontal="center" wrapText="1"/>
    </xf>
    <xf numFmtId="4" fontId="89" fillId="0" borderId="1" xfId="102" applyNumberFormat="1" applyFont="1" applyBorder="1" applyAlignment="1" applyProtection="1">
      <alignment horizontal="center" wrapText="1"/>
      <protection locked="0"/>
    </xf>
    <xf numFmtId="4" fontId="89" fillId="0" borderId="29" xfId="102" applyNumberFormat="1" applyFont="1" applyBorder="1" applyAlignment="1" applyProtection="1">
      <alignment horizontal="center" wrapText="1"/>
    </xf>
    <xf numFmtId="4" fontId="89" fillId="0" borderId="10" xfId="102" applyNumberFormat="1" applyFont="1" applyBorder="1" applyAlignment="1" applyProtection="1">
      <alignment horizontal="center" wrapText="1"/>
    </xf>
    <xf numFmtId="4" fontId="89" fillId="0" borderId="3" xfId="102" applyNumberFormat="1" applyFont="1" applyBorder="1" applyAlignment="1" applyProtection="1">
      <alignment horizontal="center" wrapText="1"/>
    </xf>
    <xf numFmtId="4" fontId="89" fillId="0" borderId="3" xfId="102" applyNumberFormat="1" applyFont="1" applyBorder="1" applyAlignment="1" applyProtection="1">
      <alignment horizontal="center" wrapText="1"/>
      <protection locked="0"/>
    </xf>
    <xf numFmtId="4" fontId="89" fillId="0" borderId="16" xfId="102" applyNumberFormat="1" applyFont="1" applyBorder="1" applyAlignment="1" applyProtection="1">
      <alignment horizontal="center" wrapText="1"/>
    </xf>
    <xf numFmtId="4" fontId="89" fillId="0" borderId="2" xfId="102" applyNumberFormat="1" applyFont="1" applyBorder="1" applyAlignment="1" applyProtection="1">
      <alignment horizontal="right" wrapText="1"/>
    </xf>
    <xf numFmtId="4" fontId="89" fillId="37" borderId="2" xfId="102" applyNumberFormat="1" applyFont="1" applyFill="1" applyBorder="1" applyAlignment="1" applyProtection="1">
      <alignment horizontal="right" wrapText="1"/>
      <protection locked="0"/>
    </xf>
    <xf numFmtId="4" fontId="89" fillId="0" borderId="0" xfId="102" applyNumberFormat="1" applyFont="1" applyBorder="1" applyAlignment="1" applyProtection="1">
      <alignment horizontal="right" wrapText="1"/>
    </xf>
    <xf numFmtId="165" fontId="89" fillId="0" borderId="0" xfId="102" applyNumberFormat="1" applyFont="1" applyBorder="1" applyAlignment="1" applyProtection="1">
      <alignment horizontal="right" wrapText="1"/>
    </xf>
    <xf numFmtId="4" fontId="89" fillId="0" borderId="9" xfId="102" applyNumberFormat="1" applyFont="1" applyBorder="1" applyAlignment="1" applyProtection="1">
      <alignment horizontal="center" wrapText="1"/>
    </xf>
    <xf numFmtId="4" fontId="89" fillId="0" borderId="0" xfId="102" applyNumberFormat="1" applyFont="1" applyBorder="1" applyAlignment="1" applyProtection="1">
      <alignment horizontal="center" wrapText="1"/>
    </xf>
    <xf numFmtId="4" fontId="89" fillId="0" borderId="0" xfId="102" applyNumberFormat="1" applyFont="1" applyBorder="1" applyAlignment="1" applyProtection="1">
      <alignment horizontal="center" wrapText="1"/>
      <protection locked="0"/>
    </xf>
    <xf numFmtId="4" fontId="89" fillId="0" borderId="31" xfId="102" applyNumberFormat="1" applyFont="1" applyBorder="1" applyAlignment="1" applyProtection="1">
      <alignment horizontal="center" wrapText="1"/>
    </xf>
    <xf numFmtId="4" fontId="89" fillId="0" borderId="0" xfId="102" applyNumberFormat="1" applyFont="1" applyFill="1" applyBorder="1" applyAlignment="1" applyProtection="1">
      <alignment horizontal="right" wrapText="1"/>
      <protection locked="0"/>
    </xf>
    <xf numFmtId="0" fontId="88" fillId="0" borderId="0" xfId="102" applyFont="1" applyBorder="1" applyAlignment="1" applyProtection="1">
      <alignment horizontal="center" vertical="top" wrapText="1"/>
    </xf>
    <xf numFmtId="0" fontId="88" fillId="0" borderId="0" xfId="0" applyFont="1"/>
    <xf numFmtId="0" fontId="87" fillId="0" borderId="0" xfId="0" applyFont="1"/>
    <xf numFmtId="0" fontId="89" fillId="0" borderId="0" xfId="0" applyFont="1"/>
    <xf numFmtId="165" fontId="90" fillId="0" borderId="0" xfId="0" applyNumberFormat="1" applyFont="1"/>
    <xf numFmtId="0" fontId="14" fillId="0" borderId="1" xfId="0" applyFont="1" applyBorder="1" applyAlignment="1">
      <alignment horizontal="right" vertical="top" wrapText="1"/>
    </xf>
    <xf numFmtId="0" fontId="14" fillId="0" borderId="1" xfId="0" applyFont="1" applyBorder="1" applyAlignment="1">
      <alignment horizontal="right" wrapText="1"/>
    </xf>
    <xf numFmtId="165" fontId="13" fillId="0" borderId="1" xfId="0" applyNumberFormat="1" applyFont="1" applyBorder="1" applyAlignment="1">
      <alignment horizontal="right" wrapText="1"/>
    </xf>
    <xf numFmtId="0" fontId="14" fillId="0" borderId="0" xfId="0" applyFont="1" applyAlignment="1">
      <alignment vertical="top" wrapText="1"/>
    </xf>
    <xf numFmtId="0" fontId="14" fillId="0" borderId="0" xfId="0" applyFont="1" applyAlignment="1">
      <alignment wrapText="1"/>
    </xf>
    <xf numFmtId="0" fontId="15" fillId="0" borderId="0" xfId="0" applyFont="1" applyAlignment="1">
      <alignment vertical="top" wrapText="1"/>
    </xf>
    <xf numFmtId="0" fontId="15" fillId="0" borderId="0" xfId="0" applyFont="1" applyAlignment="1">
      <alignment wrapText="1"/>
    </xf>
    <xf numFmtId="0" fontId="89" fillId="0" borderId="15" xfId="0" applyFont="1" applyBorder="1" applyAlignment="1" applyProtection="1">
      <alignment horizontal="center" wrapText="1"/>
    </xf>
    <xf numFmtId="0" fontId="89" fillId="0" borderId="13" xfId="0" applyFont="1" applyBorder="1" applyAlignment="1" applyProtection="1">
      <alignment horizontal="center" wrapText="1"/>
    </xf>
    <xf numFmtId="0" fontId="89" fillId="0" borderId="30" xfId="0" applyFont="1" applyBorder="1" applyAlignment="1" applyProtection="1">
      <alignment horizontal="center" wrapText="1"/>
    </xf>
    <xf numFmtId="0" fontId="64" fillId="0" borderId="15" xfId="102" applyFont="1" applyBorder="1" applyAlignment="1" applyProtection="1">
      <alignment horizontal="center" vertical="center" wrapText="1"/>
    </xf>
    <xf numFmtId="0" fontId="64" fillId="0" borderId="13" xfId="102" applyFont="1" applyBorder="1" applyAlignment="1" applyProtection="1">
      <alignment horizontal="center" vertical="center" wrapText="1"/>
    </xf>
    <xf numFmtId="0" fontId="64" fillId="0" borderId="30" xfId="102" applyFont="1" applyBorder="1" applyAlignment="1" applyProtection="1">
      <alignment horizontal="center" vertical="center" wrapText="1"/>
    </xf>
    <xf numFmtId="14" fontId="88" fillId="0" borderId="2" xfId="102" applyNumberFormat="1" applyFont="1" applyBorder="1" applyAlignment="1" applyProtection="1">
      <alignment horizontal="center" vertical="top" wrapText="1"/>
    </xf>
    <xf numFmtId="0" fontId="88" fillId="0" borderId="2" xfId="102" applyFont="1" applyBorder="1" applyAlignment="1" applyProtection="1">
      <alignment horizontal="center" vertical="top" wrapText="1"/>
    </xf>
    <xf numFmtId="0" fontId="63" fillId="37" borderId="15" xfId="102" applyFont="1" applyFill="1" applyBorder="1" applyAlignment="1" applyProtection="1">
      <alignment horizontal="center" vertical="top" wrapText="1"/>
      <protection locked="0"/>
    </xf>
    <xf numFmtId="0" fontId="63" fillId="37" borderId="13" xfId="102" applyFont="1" applyFill="1" applyBorder="1" applyAlignment="1" applyProtection="1">
      <alignment horizontal="center" vertical="top" wrapText="1"/>
      <protection locked="0"/>
    </xf>
    <xf numFmtId="0" fontId="90" fillId="38" borderId="8" xfId="0" applyFont="1" applyFill="1" applyBorder="1" applyAlignment="1" applyProtection="1">
      <alignment horizontal="right" vertical="center" wrapText="1"/>
    </xf>
    <xf numFmtId="0" fontId="90" fillId="38" borderId="17" xfId="0" applyFont="1" applyFill="1" applyBorder="1" applyAlignment="1" applyProtection="1">
      <alignment horizontal="right" vertical="center" wrapText="1"/>
    </xf>
    <xf numFmtId="0" fontId="90" fillId="38" borderId="14" xfId="0" applyFont="1" applyFill="1" applyBorder="1" applyAlignment="1" applyProtection="1">
      <alignment horizontal="right" vertical="center" wrapText="1"/>
    </xf>
    <xf numFmtId="0" fontId="63" fillId="37" borderId="30" xfId="102" applyFont="1" applyFill="1" applyBorder="1" applyAlignment="1" applyProtection="1">
      <alignment horizontal="center" vertical="top" wrapText="1"/>
      <protection locked="0"/>
    </xf>
    <xf numFmtId="0" fontId="90" fillId="0" borderId="1" xfId="0" applyFont="1" applyBorder="1" applyAlignment="1">
      <alignment horizontal="right"/>
    </xf>
    <xf numFmtId="0" fontId="90" fillId="0" borderId="0" xfId="0" applyFont="1" applyAlignment="1">
      <alignment horizontal="right"/>
    </xf>
    <xf numFmtId="0" fontId="89" fillId="0" borderId="0" xfId="0" applyFont="1" applyFill="1" applyBorder="1" applyAlignment="1" applyProtection="1">
      <alignment horizontal="left" vertical="top" wrapText="1"/>
    </xf>
    <xf numFmtId="0" fontId="89" fillId="0" borderId="0" xfId="0" applyFont="1" applyBorder="1" applyAlignment="1" applyProtection="1">
      <alignment horizontal="center" vertical="top" wrapText="1"/>
    </xf>
    <xf numFmtId="0" fontId="90" fillId="0" borderId="2" xfId="0" applyFont="1" applyFill="1" applyBorder="1" applyAlignment="1" applyProtection="1">
      <alignment horizontal="left" vertical="top" wrapText="1"/>
    </xf>
    <xf numFmtId="14" fontId="88" fillId="0" borderId="2" xfId="0" applyNumberFormat="1" applyFont="1" applyBorder="1" applyAlignment="1" applyProtection="1">
      <alignment horizontal="center" vertical="top" wrapText="1"/>
    </xf>
    <xf numFmtId="0" fontId="88" fillId="0" borderId="2" xfId="0" applyFont="1" applyBorder="1" applyAlignment="1" applyProtection="1">
      <alignment horizontal="center" vertical="top" wrapText="1"/>
    </xf>
    <xf numFmtId="0" fontId="90" fillId="38" borderId="8" xfId="0" applyFont="1" applyFill="1" applyBorder="1" applyAlignment="1" applyProtection="1">
      <alignment horizontal="left" vertical="top" wrapText="1"/>
    </xf>
    <xf numFmtId="0" fontId="90" fillId="38" borderId="17" xfId="0" applyFont="1" applyFill="1" applyBorder="1" applyAlignment="1" applyProtection="1">
      <alignment horizontal="left" vertical="top" wrapText="1"/>
    </xf>
    <xf numFmtId="0" fontId="90" fillId="38" borderId="14" xfId="0" applyFont="1" applyFill="1" applyBorder="1" applyAlignment="1" applyProtection="1">
      <alignment horizontal="left" vertical="top" wrapText="1"/>
    </xf>
    <xf numFmtId="0" fontId="21" fillId="0" borderId="1" xfId="0" applyFont="1" applyBorder="1" applyAlignment="1">
      <alignment horizontal="right" vertical="top" wrapText="1"/>
    </xf>
    <xf numFmtId="0" fontId="21" fillId="0" borderId="1" xfId="0" applyFont="1" applyBorder="1" applyAlignment="1">
      <alignment horizontal="right" wrapText="1"/>
    </xf>
    <xf numFmtId="0" fontId="25" fillId="0" borderId="0" xfId="0" applyFont="1" applyAlignment="1">
      <alignment vertical="top" wrapText="1"/>
    </xf>
    <xf numFmtId="0" fontId="0" fillId="0" borderId="0" xfId="0" applyAlignment="1">
      <alignment vertical="top" wrapText="1"/>
    </xf>
    <xf numFmtId="49" fontId="25" fillId="0" borderId="0" xfId="0" applyNumberFormat="1" applyFont="1" applyAlignment="1">
      <alignment vertical="top" wrapText="1"/>
    </xf>
    <xf numFmtId="0" fontId="25" fillId="0" borderId="0" xfId="0" applyFont="1" applyAlignment="1">
      <alignment horizontal="left" vertical="top" wrapText="1"/>
    </xf>
    <xf numFmtId="0" fontId="0" fillId="0" borderId="0" xfId="0" applyAlignment="1">
      <alignment wrapText="1"/>
    </xf>
    <xf numFmtId="0" fontId="28" fillId="0" borderId="0" xfId="0" applyFont="1" applyAlignment="1">
      <alignment vertical="top" wrapText="1"/>
    </xf>
    <xf numFmtId="0" fontId="28" fillId="0" borderId="0" xfId="0" applyFont="1" applyAlignment="1">
      <alignment wrapText="1"/>
    </xf>
  </cellXfs>
  <cellStyles count="402">
    <cellStyle name="20% - Accent1 2" xfId="24" xr:uid="{00000000-0005-0000-0000-000000000000}"/>
    <cellStyle name="20% - Accent1 2 2" xfId="25" xr:uid="{00000000-0005-0000-0000-000001000000}"/>
    <cellStyle name="20% - Accent1 2 2 2" xfId="147" xr:uid="{00000000-0005-0000-0000-000002000000}"/>
    <cellStyle name="20% - Accent1 2 2 2 2" xfId="351" xr:uid="{F60EDA37-EF0F-4F4D-87F4-7B0CEEFE1E31}"/>
    <cellStyle name="20% - Accent1 2 2 3" xfId="319" xr:uid="{A227F211-42F1-45CC-9919-FAEA4F9883E5}"/>
    <cellStyle name="20% - Accent1 2 3" xfId="146" xr:uid="{00000000-0005-0000-0000-000003000000}"/>
    <cellStyle name="20% - Accent1 2 3 2" xfId="350" xr:uid="{D080BC7A-DC1E-4408-B46A-87099722EC55}"/>
    <cellStyle name="20% - Accent1 2 4" xfId="190" xr:uid="{969D6A3F-650B-4D84-828D-C4C1BED66305}"/>
    <cellStyle name="20% - Accent1 2 5" xfId="318" xr:uid="{EF76C42D-3B9D-448E-A0B3-5C0AD87783A9}"/>
    <cellStyle name="20% - Accent2 2" xfId="26" xr:uid="{00000000-0005-0000-0000-000004000000}"/>
    <cellStyle name="20% - Accent2 2 2" xfId="27" xr:uid="{00000000-0005-0000-0000-000005000000}"/>
    <cellStyle name="20% - Accent2 2 2 2" xfId="149" xr:uid="{00000000-0005-0000-0000-000006000000}"/>
    <cellStyle name="20% - Accent2 2 2 2 2" xfId="353" xr:uid="{243228C7-8D0E-4B10-8704-A2DF090DE840}"/>
    <cellStyle name="20% - Accent2 2 2 3" xfId="321" xr:uid="{F78098C6-E532-43CB-9C29-1733CC8F466E}"/>
    <cellStyle name="20% - Accent2 2 3" xfId="148" xr:uid="{00000000-0005-0000-0000-000007000000}"/>
    <cellStyle name="20% - Accent2 2 3 2" xfId="352" xr:uid="{C946B8B1-D50B-4CEE-B444-332A9132BC4F}"/>
    <cellStyle name="20% - Accent2 2 4" xfId="320" xr:uid="{BDB26B03-083C-4A63-9426-7E29CE2FE1CA}"/>
    <cellStyle name="20% - Accent3 2" xfId="28" xr:uid="{00000000-0005-0000-0000-000008000000}"/>
    <cellStyle name="20% - Accent3 2 2" xfId="29" xr:uid="{00000000-0005-0000-0000-000009000000}"/>
    <cellStyle name="20% - Accent3 2 2 2" xfId="151" xr:uid="{00000000-0005-0000-0000-00000A000000}"/>
    <cellStyle name="20% - Accent3 2 2 2 2" xfId="355" xr:uid="{4C8188B5-7678-4493-9628-B106C0972072}"/>
    <cellStyle name="20% - Accent3 2 2 3" xfId="192" xr:uid="{A516A0E8-22CD-45AD-95E9-7894030C9E5A}"/>
    <cellStyle name="20% - Accent3 2 2 4" xfId="323" xr:uid="{86150423-0E36-49D2-8C7E-8783FE168252}"/>
    <cellStyle name="20% - Accent3 2 3" xfId="150" xr:uid="{00000000-0005-0000-0000-00000B000000}"/>
    <cellStyle name="20% - Accent3 2 3 2" xfId="354" xr:uid="{3F80B804-159B-4417-859F-58F2D126A173}"/>
    <cellStyle name="20% - Accent3 2 4" xfId="191" xr:uid="{0D7D9C8A-575A-47D0-BF56-BC3DB5F3B0D3}"/>
    <cellStyle name="20% - Accent3 2 5" xfId="322" xr:uid="{5DC55695-A20E-4855-87A8-D5F18BC8B507}"/>
    <cellStyle name="20% - Accent4 2" xfId="30" xr:uid="{00000000-0005-0000-0000-00000C000000}"/>
    <cellStyle name="20% - Accent4 2 2" xfId="31" xr:uid="{00000000-0005-0000-0000-00000D000000}"/>
    <cellStyle name="20% - Accent4 2 2 2" xfId="153" xr:uid="{00000000-0005-0000-0000-00000E000000}"/>
    <cellStyle name="20% - Accent4 2 2 2 2" xfId="357" xr:uid="{2758145B-3EAC-4820-97E4-9F602746398D}"/>
    <cellStyle name="20% - Accent4 2 2 3" xfId="325" xr:uid="{33CD568B-6D8D-4086-A947-F31647A6B5C8}"/>
    <cellStyle name="20% - Accent4 2 3" xfId="152" xr:uid="{00000000-0005-0000-0000-00000F000000}"/>
    <cellStyle name="20% - Accent4 2 3 2" xfId="356" xr:uid="{A33E28CF-93F6-47F9-A7C5-08C9F1769C18}"/>
    <cellStyle name="20% - Accent4 2 4" xfId="324" xr:uid="{22DB7D07-309A-48B0-91B0-ABB93DC57AE9}"/>
    <cellStyle name="20% - Accent5 2" xfId="32" xr:uid="{00000000-0005-0000-0000-000010000000}"/>
    <cellStyle name="20% - Accent5 2 2" xfId="33" xr:uid="{00000000-0005-0000-0000-000011000000}"/>
    <cellStyle name="20% - Accent5 2 2 2" xfId="155" xr:uid="{00000000-0005-0000-0000-000012000000}"/>
    <cellStyle name="20% - Accent5 2 2 2 2" xfId="359" xr:uid="{DEB9198A-463F-4C1B-AD5E-712FD244385C}"/>
    <cellStyle name="20% - Accent5 2 2 3" xfId="327" xr:uid="{D2C75AEE-D41B-4733-9B16-853DAA904C2F}"/>
    <cellStyle name="20% - Accent5 2 3" xfId="154" xr:uid="{00000000-0005-0000-0000-000013000000}"/>
    <cellStyle name="20% - Accent5 2 3 2" xfId="358" xr:uid="{E4E6FEE7-7ECA-4D3C-9048-D19838915FDC}"/>
    <cellStyle name="20% - Accent5 2 4" xfId="326" xr:uid="{93B20B6E-B175-41AD-8399-06B8636F603A}"/>
    <cellStyle name="20% - Accent6 2" xfId="34" xr:uid="{00000000-0005-0000-0000-000014000000}"/>
    <cellStyle name="20% - Accent6 2 2" xfId="35" xr:uid="{00000000-0005-0000-0000-000015000000}"/>
    <cellStyle name="20% - Accent6 2 2 2" xfId="157" xr:uid="{00000000-0005-0000-0000-000016000000}"/>
    <cellStyle name="20% - Accent6 2 2 2 2" xfId="361" xr:uid="{7225E83F-2D4B-4F87-87C0-F404C31C7C63}"/>
    <cellStyle name="20% - Accent6 2 2 3" xfId="329" xr:uid="{EB62A707-8685-4D7C-97BD-504A0BAA9161}"/>
    <cellStyle name="20% - Accent6 2 3" xfId="156" xr:uid="{00000000-0005-0000-0000-000017000000}"/>
    <cellStyle name="20% - Accent6 2 3 2" xfId="360" xr:uid="{9867B110-FB11-4FC4-AAED-A55E78E610F2}"/>
    <cellStyle name="20% - Accent6 2 4" xfId="328" xr:uid="{AC062AA1-664F-4D7A-B16B-EDE53F66C24B}"/>
    <cellStyle name="20% - Isticanje1 2" xfId="193" xr:uid="{B73C423D-28D6-4860-AC14-5C88A327C0ED}"/>
    <cellStyle name="20% - Isticanje2 2" xfId="194" xr:uid="{83CB001A-3306-494A-9998-596155DCEB85}"/>
    <cellStyle name="20% - Isticanje3 2" xfId="195" xr:uid="{CFABA3DC-D31F-412A-816F-AF981FA99F7A}"/>
    <cellStyle name="20% - Isticanje4 2" xfId="196" xr:uid="{0441AEF8-73A4-4B01-B206-FE9AAC41A289}"/>
    <cellStyle name="20% - Isticanje5 2" xfId="197" xr:uid="{2051BE3B-F3E2-40F3-A693-3DA99C056C0A}"/>
    <cellStyle name="20% - Isticanje6 2" xfId="198" xr:uid="{91E93193-26D4-4992-9B74-5A3268BA1B7F}"/>
    <cellStyle name="40% - Accent1 2" xfId="36" xr:uid="{00000000-0005-0000-0000-000018000000}"/>
    <cellStyle name="40% - Accent1 2 2" xfId="37" xr:uid="{00000000-0005-0000-0000-000019000000}"/>
    <cellStyle name="40% - Accent1 2 2 2" xfId="159" xr:uid="{00000000-0005-0000-0000-00001A000000}"/>
    <cellStyle name="40% - Accent1 2 2 2 2" xfId="363" xr:uid="{E1803AD0-531F-4FB0-960C-E2CF2E334DE7}"/>
    <cellStyle name="40% - Accent1 2 2 3" xfId="331" xr:uid="{344E4C5D-3017-4548-80D8-347CD21518ED}"/>
    <cellStyle name="40% - Accent1 2 3" xfId="158" xr:uid="{00000000-0005-0000-0000-00001B000000}"/>
    <cellStyle name="40% - Accent1 2 3 2" xfId="362" xr:uid="{8D6B9A6E-41BB-4129-BFFC-8235BF697AD7}"/>
    <cellStyle name="40% - Accent1 2 4" xfId="330" xr:uid="{35FC4EF4-0A92-413F-B7BA-8721560ED309}"/>
    <cellStyle name="40% - Accent2 2" xfId="38" xr:uid="{00000000-0005-0000-0000-00001C000000}"/>
    <cellStyle name="40% - Accent2 2 2" xfId="39" xr:uid="{00000000-0005-0000-0000-00001D000000}"/>
    <cellStyle name="40% - Accent2 2 2 2" xfId="161" xr:uid="{00000000-0005-0000-0000-00001E000000}"/>
    <cellStyle name="40% - Accent2 2 2 2 2" xfId="365" xr:uid="{3CF26B65-84A1-4EF0-810C-2325F0E18D30}"/>
    <cellStyle name="40% - Accent2 2 2 3" xfId="333" xr:uid="{216BD609-186D-48AF-87FF-878F4A328941}"/>
    <cellStyle name="40% - Accent2 2 3" xfId="160" xr:uid="{00000000-0005-0000-0000-00001F000000}"/>
    <cellStyle name="40% - Accent2 2 3 2" xfId="364" xr:uid="{CC662E61-7EFA-40C8-91CF-12CA67847969}"/>
    <cellStyle name="40% - Accent2 2 4" xfId="332" xr:uid="{0D8AA80D-60EA-48A2-8503-9C70E7844E5B}"/>
    <cellStyle name="40% - Accent3 2" xfId="40" xr:uid="{00000000-0005-0000-0000-000020000000}"/>
    <cellStyle name="40% - Accent3 2 2" xfId="41" xr:uid="{00000000-0005-0000-0000-000021000000}"/>
    <cellStyle name="40% - Accent3 2 2 2" xfId="163" xr:uid="{00000000-0005-0000-0000-000022000000}"/>
    <cellStyle name="40% - Accent3 2 2 2 2" xfId="367" xr:uid="{031CF0EC-54F6-44BF-839D-28A9C0DBDEE1}"/>
    <cellStyle name="40% - Accent3 2 2 3" xfId="335" xr:uid="{5C1898FB-2C42-418C-8C25-46AF447D38B6}"/>
    <cellStyle name="40% - Accent3 2 3" xfId="162" xr:uid="{00000000-0005-0000-0000-000023000000}"/>
    <cellStyle name="40% - Accent3 2 3 2" xfId="366" xr:uid="{DA0C8579-94DF-4973-93A9-9715F1A04DEC}"/>
    <cellStyle name="40% - Accent3 2 4" xfId="334" xr:uid="{62E1943C-0B16-4A22-A7F1-3D590FE97536}"/>
    <cellStyle name="40% - Accent4 2" xfId="42" xr:uid="{00000000-0005-0000-0000-000024000000}"/>
    <cellStyle name="40% - Accent4 2 2" xfId="43" xr:uid="{00000000-0005-0000-0000-000025000000}"/>
    <cellStyle name="40% - Accent4 2 2 2" xfId="165" xr:uid="{00000000-0005-0000-0000-000026000000}"/>
    <cellStyle name="40% - Accent4 2 2 2 2" xfId="369" xr:uid="{EB42457C-E3FA-4E9A-BEC1-FC138110BD77}"/>
    <cellStyle name="40% - Accent4 2 2 3" xfId="337" xr:uid="{84C28BF2-71C0-4E22-8596-97EF9135AF1C}"/>
    <cellStyle name="40% - Accent4 2 3" xfId="164" xr:uid="{00000000-0005-0000-0000-000027000000}"/>
    <cellStyle name="40% - Accent4 2 3 2" xfId="368" xr:uid="{EF686E15-F500-4F1B-89E3-8375FAA30588}"/>
    <cellStyle name="40% - Accent4 2 4" xfId="336" xr:uid="{DE021242-2021-49D7-9147-D7139275E4AE}"/>
    <cellStyle name="40% - Accent5 2" xfId="44" xr:uid="{00000000-0005-0000-0000-000028000000}"/>
    <cellStyle name="40% - Accent5 2 2" xfId="45" xr:uid="{00000000-0005-0000-0000-000029000000}"/>
    <cellStyle name="40% - Accent5 2 2 2" xfId="167" xr:uid="{00000000-0005-0000-0000-00002A000000}"/>
    <cellStyle name="40% - Accent5 2 2 2 2" xfId="371" xr:uid="{D3D607A1-35B3-42F6-97F4-CFE485D74D18}"/>
    <cellStyle name="40% - Accent5 2 2 3" xfId="339" xr:uid="{DA37A3F1-4EBD-4EB5-B983-EDCF1A971378}"/>
    <cellStyle name="40% - Accent5 2 3" xfId="166" xr:uid="{00000000-0005-0000-0000-00002B000000}"/>
    <cellStyle name="40% - Accent5 2 3 2" xfId="370" xr:uid="{300409BC-1547-4443-91CD-3F00D0AC744A}"/>
    <cellStyle name="40% - Accent5 2 4" xfId="338" xr:uid="{DDEE9166-B62C-4336-85E2-77C7CF8BCFC2}"/>
    <cellStyle name="40% - Accent6 2" xfId="46" xr:uid="{00000000-0005-0000-0000-00002C000000}"/>
    <cellStyle name="40% - Accent6 2 2" xfId="47" xr:uid="{00000000-0005-0000-0000-00002D000000}"/>
    <cellStyle name="40% - Accent6 2 2 2" xfId="169" xr:uid="{00000000-0005-0000-0000-00002E000000}"/>
    <cellStyle name="40% - Accent6 2 2 2 2" xfId="373" xr:uid="{247622AE-385B-46C0-A270-4A72994D8866}"/>
    <cellStyle name="40% - Accent6 2 2 3" xfId="341" xr:uid="{24541F1C-AA94-44D1-81C5-9FA4E154FCC9}"/>
    <cellStyle name="40% - Accent6 2 3" xfId="168" xr:uid="{00000000-0005-0000-0000-00002F000000}"/>
    <cellStyle name="40% - Accent6 2 3 2" xfId="372" xr:uid="{F2BFB465-BA7C-462E-A874-8C701D13A9D1}"/>
    <cellStyle name="40% - Accent6 2 4" xfId="340" xr:uid="{6C422EF7-2C15-4DB5-AD66-01C9E0F83810}"/>
    <cellStyle name="40% - Isticanje2 2" xfId="199" xr:uid="{8FF1A95C-17C3-4E5F-A9B8-99F89EAF81DB}"/>
    <cellStyle name="40% - Isticanje3 2" xfId="200" xr:uid="{9665ED85-C037-40D3-90AC-7244329174D7}"/>
    <cellStyle name="40% - Isticanje4 2" xfId="201" xr:uid="{051DF7CA-885A-4683-8860-8FBFC7068229}"/>
    <cellStyle name="40% - Isticanje5 2" xfId="202" xr:uid="{A3E058C3-C953-4D2E-AB4F-AD491DAFC4C9}"/>
    <cellStyle name="40% - Isticanje6 2" xfId="203" xr:uid="{77D33AB5-587C-44E8-8F25-2D16A249C5F2}"/>
    <cellStyle name="40% - Naglasak1 2" xfId="204" xr:uid="{8378FCFB-1316-4381-A0AC-D336ACFC648A}"/>
    <cellStyle name="60% - Accent1 2" xfId="48" xr:uid="{00000000-0005-0000-0000-000030000000}"/>
    <cellStyle name="60% - Accent1 2 2" xfId="49" xr:uid="{00000000-0005-0000-0000-000031000000}"/>
    <cellStyle name="60% - Accent2 2" xfId="50" xr:uid="{00000000-0005-0000-0000-000032000000}"/>
    <cellStyle name="60% - Accent2 2 2" xfId="51" xr:uid="{00000000-0005-0000-0000-000033000000}"/>
    <cellStyle name="60% - Accent3 2" xfId="52" xr:uid="{00000000-0005-0000-0000-000034000000}"/>
    <cellStyle name="60% - Accent3 2 2" xfId="53" xr:uid="{00000000-0005-0000-0000-000035000000}"/>
    <cellStyle name="60% - Accent4 2" xfId="54" xr:uid="{00000000-0005-0000-0000-000036000000}"/>
    <cellStyle name="60% - Accent4 2 2" xfId="55" xr:uid="{00000000-0005-0000-0000-000037000000}"/>
    <cellStyle name="60% - Accent5 2" xfId="56" xr:uid="{00000000-0005-0000-0000-000038000000}"/>
    <cellStyle name="60% - Accent5 2 2" xfId="57" xr:uid="{00000000-0005-0000-0000-000039000000}"/>
    <cellStyle name="60% - Accent6 2" xfId="58" xr:uid="{00000000-0005-0000-0000-00003A000000}"/>
    <cellStyle name="60% - Accent6 2 2" xfId="59" xr:uid="{00000000-0005-0000-0000-00003B000000}"/>
    <cellStyle name="60% - Isticanje1 2" xfId="205" xr:uid="{2A2A0DE3-AB89-45E6-AE22-F97B8AD136A3}"/>
    <cellStyle name="60% - Isticanje2 2" xfId="206" xr:uid="{2CFC5819-4F6C-4ED5-A6E1-E34F3C4E7C68}"/>
    <cellStyle name="60% - Isticanje3 2" xfId="207" xr:uid="{C03347E9-4937-4296-A5E1-8D945D258BB2}"/>
    <cellStyle name="60% - Isticanje4 2" xfId="208" xr:uid="{5D309993-FE92-4285-AA8C-C88C7C33C31A}"/>
    <cellStyle name="60% - Isticanje5 2" xfId="209" xr:uid="{C2BE860E-18CA-48A1-BCBA-047BA88246C3}"/>
    <cellStyle name="60% - Isticanje6 2" xfId="210" xr:uid="{4AFB717D-D462-4423-B61D-E7C57FEE0200}"/>
    <cellStyle name="A4 Small 210 x 297 mm" xfId="60" xr:uid="{00000000-0005-0000-0000-00003C000000}"/>
    <cellStyle name="A4 Small 210 x 297 mm 2" xfId="61" xr:uid="{00000000-0005-0000-0000-00003D000000}"/>
    <cellStyle name="Accent1 2" xfId="62" xr:uid="{00000000-0005-0000-0000-00003E000000}"/>
    <cellStyle name="Accent1 2 2" xfId="63" xr:uid="{00000000-0005-0000-0000-00003F000000}"/>
    <cellStyle name="Accent2 2" xfId="64" xr:uid="{00000000-0005-0000-0000-000040000000}"/>
    <cellStyle name="Accent2 2 2" xfId="65" xr:uid="{00000000-0005-0000-0000-000041000000}"/>
    <cellStyle name="Accent3 2" xfId="66" xr:uid="{00000000-0005-0000-0000-000042000000}"/>
    <cellStyle name="Accent3 2 2" xfId="67" xr:uid="{00000000-0005-0000-0000-000043000000}"/>
    <cellStyle name="Accent4 2" xfId="68" xr:uid="{00000000-0005-0000-0000-000044000000}"/>
    <cellStyle name="Accent4 2 2" xfId="69" xr:uid="{00000000-0005-0000-0000-000045000000}"/>
    <cellStyle name="Accent5 2" xfId="70" xr:uid="{00000000-0005-0000-0000-000046000000}"/>
    <cellStyle name="Accent5 2 2" xfId="71" xr:uid="{00000000-0005-0000-0000-000047000000}"/>
    <cellStyle name="Accent5 2 3" xfId="211" xr:uid="{DE17E38B-FDBF-486A-A7D3-4A4F9A6279BD}"/>
    <cellStyle name="Accent6 2" xfId="72" xr:uid="{00000000-0005-0000-0000-000048000000}"/>
    <cellStyle name="Accent6 2 2" xfId="73" xr:uid="{00000000-0005-0000-0000-000049000000}"/>
    <cellStyle name="Bad 2" xfId="74" xr:uid="{00000000-0005-0000-0000-00004A000000}"/>
    <cellStyle name="Bad 2 2" xfId="75" xr:uid="{00000000-0005-0000-0000-00004B000000}"/>
    <cellStyle name="Bad 2 3" xfId="212" xr:uid="{C8F17B4E-3A0A-46F8-9C81-4517A46E683C}"/>
    <cellStyle name="Bilješka 2" xfId="213" xr:uid="{B7205EDC-4F26-449D-9C3F-1271CA94EDC9}"/>
    <cellStyle name="Bilješka 2 2" xfId="214" xr:uid="{91A2BF1B-43B0-4FC1-9709-B97647CC7FF9}"/>
    <cellStyle name="Bilješka 3" xfId="215" xr:uid="{71C57A66-9D17-46FF-B4D4-74FEB484C3A0}"/>
    <cellStyle name="Calculation 2" xfId="76" xr:uid="{00000000-0005-0000-0000-00004C000000}"/>
    <cellStyle name="Calculation 2 2" xfId="77" xr:uid="{00000000-0005-0000-0000-00004D000000}"/>
    <cellStyle name="Check Cell 2" xfId="78" xr:uid="{00000000-0005-0000-0000-00004E000000}"/>
    <cellStyle name="Check Cell 2 2" xfId="79" xr:uid="{00000000-0005-0000-0000-00004F000000}"/>
    <cellStyle name="Comma 2" xfId="80" xr:uid="{00000000-0005-0000-0000-000050000000}"/>
    <cellStyle name="Comma 2 2" xfId="81" xr:uid="{00000000-0005-0000-0000-000051000000}"/>
    <cellStyle name="Comma 2 2 2" xfId="218" xr:uid="{E2829A0B-7332-43F2-A04E-5A3F4E196F7F}"/>
    <cellStyle name="Comma 2 2 3" xfId="217" xr:uid="{154FCC7D-A621-4FEC-BA14-88044C35FA5A}"/>
    <cellStyle name="Comma 2 3" xfId="186" xr:uid="{DB7D565D-A8C7-4DFF-8891-D57D04B3AFEF}"/>
    <cellStyle name="Comma 2 3 2" xfId="384" xr:uid="{5A6253FA-6439-42B8-B257-68DF6D982F52}"/>
    <cellStyle name="Comma 2 4" xfId="216" xr:uid="{970A08B2-3CA5-4D4C-B8CE-6BB7B0052D6F}"/>
    <cellStyle name="Currency 2" xfId="21" xr:uid="{00000000-0005-0000-0000-000052000000}"/>
    <cellStyle name="Currency 2 2" xfId="219" xr:uid="{6410FA71-163C-4B27-9F0E-C8DE163A0895}"/>
    <cellStyle name="Currency 2 3" xfId="317" xr:uid="{76150CE5-ED59-4EA2-94B0-F45C04F81711}"/>
    <cellStyle name="Currency 3" xfId="298" xr:uid="{90EDB005-D9E6-4C66-B894-9103BABFE73D}"/>
    <cellStyle name="Currency 3 2" xfId="306" xr:uid="{B5039912-C6E7-4DB5-AA5E-BE7D27603922}"/>
    <cellStyle name="Currency 3 2 2" xfId="399" xr:uid="{3645A384-2B29-43B1-AD9E-A81524CFDFA7}"/>
    <cellStyle name="Currency 3 3" xfId="311" xr:uid="{EBE18E42-9A20-40D3-B7A2-7D156B797A85}"/>
    <cellStyle name="Currency 3 3 2" xfId="401" xr:uid="{F9CA060D-1B88-42FC-A526-493D4BF6610E}"/>
    <cellStyle name="Currency 3 4" xfId="396" xr:uid="{3D82ABFB-1B94-44B8-8DCE-D59FEAE4E9B9}"/>
    <cellStyle name="Currency 4" xfId="310" xr:uid="{609D742E-45C7-40BF-BC01-E017520CB561}"/>
    <cellStyle name="Currency 4 2" xfId="400" xr:uid="{E23D5BA6-8DD8-4A8D-97DA-731A2CA562DA}"/>
    <cellStyle name="Dobro 2" xfId="220" xr:uid="{7D501A8A-9559-4F58-ABF0-05FEFED54A54}"/>
    <cellStyle name="Explanatory Text 2" xfId="82" xr:uid="{00000000-0005-0000-0000-000053000000}"/>
    <cellStyle name="Explanatory Text 2 2" xfId="83" xr:uid="{00000000-0005-0000-0000-000054000000}"/>
    <cellStyle name="Good 2" xfId="84" xr:uid="{00000000-0005-0000-0000-000055000000}"/>
    <cellStyle name="Good 2 2" xfId="85" xr:uid="{00000000-0005-0000-0000-000056000000}"/>
    <cellStyle name="Good 2 2 2" xfId="222" xr:uid="{AE022BF1-2223-4274-AF0D-75C718726A66}"/>
    <cellStyle name="Good 2 3" xfId="221" xr:uid="{92EA097B-42A8-45E9-B162-ACD37840E127}"/>
    <cellStyle name="Good 3" xfId="223" xr:uid="{2E238914-C423-46FC-BABA-5D67EECE205D}"/>
    <cellStyle name="Good 4" xfId="224" xr:uid="{88298489-45B8-4838-A759-B018FAC66C48}"/>
    <cellStyle name="Heading 1 2" xfId="86" xr:uid="{00000000-0005-0000-0000-000057000000}"/>
    <cellStyle name="Heading 1 2 2" xfId="87" xr:uid="{00000000-0005-0000-0000-000058000000}"/>
    <cellStyle name="Heading 2 2" xfId="88" xr:uid="{00000000-0005-0000-0000-000059000000}"/>
    <cellStyle name="Heading 2 2 2" xfId="89" xr:uid="{00000000-0005-0000-0000-00005A000000}"/>
    <cellStyle name="Heading 3 2" xfId="90" xr:uid="{00000000-0005-0000-0000-00005B000000}"/>
    <cellStyle name="Heading 3 2 2" xfId="91" xr:uid="{00000000-0005-0000-0000-00005C000000}"/>
    <cellStyle name="Heading 4 2" xfId="92" xr:uid="{00000000-0005-0000-0000-00005D000000}"/>
    <cellStyle name="Heading 4 2 2" xfId="93" xr:uid="{00000000-0005-0000-0000-00005E000000}"/>
    <cellStyle name="Input 2" xfId="94" xr:uid="{00000000-0005-0000-0000-00005F000000}"/>
    <cellStyle name="Input 2 2" xfId="95" xr:uid="{00000000-0005-0000-0000-000060000000}"/>
    <cellStyle name="Isticanje1 2" xfId="225" xr:uid="{0F1862AD-E7D7-4104-991A-D35557EBEB7F}"/>
    <cellStyle name="Isticanje2 2" xfId="226" xr:uid="{4175F79D-3E19-4B58-A2CA-A7F5ED7EDCC9}"/>
    <cellStyle name="Isticanje3 2" xfId="227" xr:uid="{FE2C106D-F461-47D0-B764-141B8106281B}"/>
    <cellStyle name="Isticanje4 2" xfId="228" xr:uid="{45911832-8D91-4D16-AD79-67AB8CDFDDE5}"/>
    <cellStyle name="Isticanje5 2" xfId="229" xr:uid="{1548110C-FD6C-49B9-A5AA-476B6E798B20}"/>
    <cellStyle name="Isticanje6 2" xfId="230" xr:uid="{81CF5906-71E4-496D-AFC7-F488C0B11472}"/>
    <cellStyle name="Izlaz 2" xfId="231" xr:uid="{B4D078BF-F513-4CAD-B324-D1CE46D9D77C}"/>
    <cellStyle name="Izlaz 2 2" xfId="232" xr:uid="{F9FE8A79-40B7-46BE-B50F-13935C798D13}"/>
    <cellStyle name="Izlaz 3" xfId="233" xr:uid="{E22C1BC4-499C-4DE3-849E-BA5F10C4F797}"/>
    <cellStyle name="Izračun 2" xfId="234" xr:uid="{FAD226AB-267F-4A37-81CC-1B064A233E1D}"/>
    <cellStyle name="Izračun 2 2" xfId="235" xr:uid="{4E4936E7-B548-48C1-B925-E010D15897E3}"/>
    <cellStyle name="Izračun 3" xfId="236" xr:uid="{DA517C57-7D92-49EF-841C-B51D01CE1C82}"/>
    <cellStyle name="Linked Cell 2" xfId="96" xr:uid="{00000000-0005-0000-0000-000061000000}"/>
    <cellStyle name="Linked Cell 2 2" xfId="97" xr:uid="{00000000-0005-0000-0000-000062000000}"/>
    <cellStyle name="Loše 2" xfId="237" xr:uid="{EC340269-09A6-4B9A-9AEA-124E5EA434BC}"/>
    <cellStyle name="merge" xfId="98" xr:uid="{00000000-0005-0000-0000-000063000000}"/>
    <cellStyle name="merge 2" xfId="99" xr:uid="{00000000-0005-0000-0000-000064000000}"/>
    <cellStyle name="Naslov 1 2" xfId="238" xr:uid="{D6ADCCFE-48FC-47C9-BA1D-4D2FED511D7C}"/>
    <cellStyle name="Naslov 2 2" xfId="239" xr:uid="{AD26C4BA-8009-417D-B96C-C7F4915D618B}"/>
    <cellStyle name="Naslov 3 2" xfId="240" xr:uid="{E4275BC7-9DD5-406B-B513-11C67BC15725}"/>
    <cellStyle name="Naslov 4 2" xfId="241" xr:uid="{9E530FFB-B1A9-4196-B548-0E8A53913B5A}"/>
    <cellStyle name="Naslov 5" xfId="242" xr:uid="{F29F878C-2435-4516-A277-0EEA1CAD50FE}"/>
    <cellStyle name="Neutral 2" xfId="100" xr:uid="{00000000-0005-0000-0000-000065000000}"/>
    <cellStyle name="Neutral 2 2" xfId="101" xr:uid="{00000000-0005-0000-0000-000066000000}"/>
    <cellStyle name="Neutralno 2" xfId="243" xr:uid="{2ABC3423-0271-440A-B7B9-ED2584B2BEE5}"/>
    <cellStyle name="Normal" xfId="0" builtinId="0"/>
    <cellStyle name="Normal 10" xfId="300" xr:uid="{B3E9F1DC-0CB5-415A-B4F6-404FD4B6FC88}"/>
    <cellStyle name="Normal 10 10" xfId="102" xr:uid="{00000000-0005-0000-0000-000067000000}"/>
    <cellStyle name="Normal 10 2" xfId="307" xr:uid="{A4D5E8D6-35F7-4E65-AF69-ADFDCAFE662C}"/>
    <cellStyle name="Normal 11" xfId="103" xr:uid="{00000000-0005-0000-0000-000068000000}"/>
    <cellStyle name="Normal 12" xfId="244" xr:uid="{39C4047F-3417-428D-87D0-680CB810FDB7}"/>
    <cellStyle name="Normal 13" xfId="187" xr:uid="{FB0D220A-655F-4C15-AECF-2B2E7B627EBB}"/>
    <cellStyle name="Normal 13 2" xfId="385" xr:uid="{73189A76-B6C3-42EE-9AE3-4E09E456A75E}"/>
    <cellStyle name="Normal 14" xfId="104" xr:uid="{00000000-0005-0000-0000-000069000000}"/>
    <cellStyle name="Normal 15" xfId="105" xr:uid="{00000000-0005-0000-0000-00006A000000}"/>
    <cellStyle name="Normal 16" xfId="106" xr:uid="{00000000-0005-0000-0000-00006B000000}"/>
    <cellStyle name="Normal 17" xfId="185" xr:uid="{A2890A0E-5988-4A23-AF49-80C41F71A16D}"/>
    <cellStyle name="Normal 19 2 2" xfId="107" xr:uid="{00000000-0005-0000-0000-00006C000000}"/>
    <cellStyle name="Normal 2" xfId="1" xr:uid="{00000000-0005-0000-0000-00006D000000}"/>
    <cellStyle name="Normal 2 2" xfId="11" xr:uid="{00000000-0005-0000-0000-00006E000000}"/>
    <cellStyle name="Normal 2 2 2" xfId="22" xr:uid="{00000000-0005-0000-0000-00006F000000}"/>
    <cellStyle name="Normal 2 2 2 2 2" xfId="301" xr:uid="{FFF3EB50-B95B-4FC3-A6D8-5C72D09CC352}"/>
    <cellStyle name="Normal 2 2 3" xfId="247" xr:uid="{555ADAD2-F4FE-41CB-AB46-9600917228FC}"/>
    <cellStyle name="Normal 2 2 4" xfId="246" xr:uid="{1DFFFF2B-1A61-4081-A7E4-8DD92C936C33}"/>
    <cellStyle name="Normal 2 29" xfId="248" xr:uid="{EB9FAC9B-8D6E-4459-9614-527D992DD1BD}"/>
    <cellStyle name="Normal 2 3" xfId="108" xr:uid="{00000000-0005-0000-0000-000070000000}"/>
    <cellStyle name="Normal 2 3 2" xfId="109" xr:uid="{00000000-0005-0000-0000-000071000000}"/>
    <cellStyle name="Normal 2 3 2 2" xfId="250" xr:uid="{7A5215F7-CDCE-4773-AF61-D1C04E8A03EE}"/>
    <cellStyle name="Normal 2 3 3" xfId="170" xr:uid="{00000000-0005-0000-0000-000072000000}"/>
    <cellStyle name="Normal 2 3 3 2" xfId="374" xr:uid="{AFC5C5AE-E823-4259-8608-AC801F8388CD}"/>
    <cellStyle name="Normal 2 3 4" xfId="249" xr:uid="{01E8AC47-C56B-4A17-AA01-5B2D856E5E05}"/>
    <cellStyle name="Normal 2 3 5" xfId="342" xr:uid="{8C8E20D8-F789-4806-8525-0B124911D499}"/>
    <cellStyle name="Normal 2 3_GFOS-FAZA 1-TROSKOVNIK-GRAD-ZANAT" xfId="251" xr:uid="{657EA5CB-BE72-4264-BF73-7E91CAB9E304}"/>
    <cellStyle name="Normal 2 4" xfId="143" xr:uid="{00000000-0005-0000-0000-000073000000}"/>
    <cellStyle name="Normal 2 4 2" xfId="252" xr:uid="{B47A01EA-02BB-44F5-8C4A-2F7DA6C5F297}"/>
    <cellStyle name="Normal 2 4 2 2" xfId="387" xr:uid="{0E6A86F2-D2A4-459F-B337-2BA22E2E1EDD}"/>
    <cellStyle name="Normal 2 4 3" xfId="349" xr:uid="{C574EB38-151A-4AA9-BFB2-DBF91DB354A8}"/>
    <cellStyle name="Normal 2 5" xfId="18" xr:uid="{00000000-0005-0000-0000-000074000000}"/>
    <cellStyle name="Normal 2 5 2" xfId="245" xr:uid="{40D27641-934C-4C58-A4E3-1818AAAEE7E9}"/>
    <cellStyle name="Normal 2 5 2 2" xfId="386" xr:uid="{7C145281-2C14-420F-A494-B818F406766B}"/>
    <cellStyle name="Normal 2 5 3" xfId="316" xr:uid="{1D6030D9-8087-41E3-9039-09909AD059D0}"/>
    <cellStyle name="Normal 2 6" xfId="181" xr:uid="{00000000-0005-0000-0000-000075000000}"/>
    <cellStyle name="Normal 20" xfId="110" xr:uid="{00000000-0005-0000-0000-000076000000}"/>
    <cellStyle name="Normal 20 2" xfId="171" xr:uid="{00000000-0005-0000-0000-000077000000}"/>
    <cellStyle name="Normal 20 2 2" xfId="375" xr:uid="{61E75FF2-6638-4BBC-9D49-6551E9A557EA}"/>
    <cellStyle name="Normal 20 3" xfId="253" xr:uid="{6AF1B491-5A4D-459F-A5BE-F0EDD8F041D1}"/>
    <cellStyle name="Normal 20 4" xfId="343" xr:uid="{0F291FED-7B35-4199-9028-DB94AAB559B1}"/>
    <cellStyle name="Normal 21" xfId="19" xr:uid="{00000000-0005-0000-0000-000078000000}"/>
    <cellStyle name="Normal 22" xfId="254" xr:uid="{C95F6D34-AC14-45D2-9952-699B0A835469}"/>
    <cellStyle name="Normal 23" xfId="255" xr:uid="{BE2CE3D3-E641-4D5D-B95F-FADCA1411A18}"/>
    <cellStyle name="Normal 24" xfId="256" xr:uid="{591CC598-B786-45D4-B611-7DD3C0B792FD}"/>
    <cellStyle name="Normal 25" xfId="257" xr:uid="{E3189797-1EFC-4266-95C4-71796C5E7F15}"/>
    <cellStyle name="Normal 26" xfId="258" xr:uid="{D76C1050-C698-4813-A4FF-CB3937650709}"/>
    <cellStyle name="Normal 27" xfId="259" xr:uid="{9232B1D4-657D-4FA0-8D6B-DD9135399E47}"/>
    <cellStyle name="Normal 28" xfId="260" xr:uid="{2A1293DB-2A28-4D6A-A6DD-91CBC1D8086D}"/>
    <cellStyle name="Normal 29" xfId="261" xr:uid="{06B1C983-8F52-44CA-BC86-8EDDB876FD8C}"/>
    <cellStyle name="Normal 3" xfId="12" xr:uid="{00000000-0005-0000-0000-000079000000}"/>
    <cellStyle name="Normal 3 13" xfId="111" xr:uid="{00000000-0005-0000-0000-00007A000000}"/>
    <cellStyle name="Normal 3 18" xfId="112" xr:uid="{00000000-0005-0000-0000-00007B000000}"/>
    <cellStyle name="Normal 3 2" xfId="113" xr:uid="{00000000-0005-0000-0000-00007C000000}"/>
    <cellStyle name="Normal 3 2 2" xfId="114" xr:uid="{00000000-0005-0000-0000-00007D000000}"/>
    <cellStyle name="Normal 3 2 2 2" xfId="262" xr:uid="{7D85C0BD-6C85-42E3-94EC-40595FD5CB06}"/>
    <cellStyle name="Normal 3 2 3" xfId="115" xr:uid="{00000000-0005-0000-0000-00007E000000}"/>
    <cellStyle name="Normal 3 2 3 2" xfId="173" xr:uid="{00000000-0005-0000-0000-00007F000000}"/>
    <cellStyle name="Normal 3 2 3 2 2" xfId="377" xr:uid="{9ACEBCF3-B5C6-406A-AA1A-43B9149472FD}"/>
    <cellStyle name="Normal 3 2 3 3" xfId="345" xr:uid="{B26D5533-3C38-49B0-A0DB-7D1023FA19C9}"/>
    <cellStyle name="Normal 3 2 4" xfId="116" xr:uid="{00000000-0005-0000-0000-000080000000}"/>
    <cellStyle name="Normal 3 2 5" xfId="172" xr:uid="{00000000-0005-0000-0000-000081000000}"/>
    <cellStyle name="Normal 3 2 5 2" xfId="376" xr:uid="{176B1551-91DC-4DE6-9DF8-0423F54B7A96}"/>
    <cellStyle name="Normal 3 2 6" xfId="344" xr:uid="{3406C2E8-B201-43E1-916F-20CA52471783}"/>
    <cellStyle name="Normal 3 3" xfId="117" xr:uid="{00000000-0005-0000-0000-000082000000}"/>
    <cellStyle name="Normal 3 4" xfId="118" xr:uid="{00000000-0005-0000-0000-000083000000}"/>
    <cellStyle name="Normal 3 5" xfId="119" xr:uid="{00000000-0005-0000-0000-000084000000}"/>
    <cellStyle name="Normal 3 6" xfId="20" xr:uid="{00000000-0005-0000-0000-000085000000}"/>
    <cellStyle name="Normal 3_GFOS-FAZA 1-TROSKOVNIK-GRAD-ZANAT" xfId="263" xr:uid="{ECC0B87F-C168-44F3-8C13-48069E98C146}"/>
    <cellStyle name="Normal 30" xfId="264" xr:uid="{3DAE7401-B446-42AB-95F0-3B14C0A25A67}"/>
    <cellStyle name="Normal 31" xfId="265" xr:uid="{A2E6CAFE-E449-497B-B5AD-9803709F72FC}"/>
    <cellStyle name="Normal 32" xfId="266" xr:uid="{AD69BC9C-ED31-4419-8A00-C22A1FCC46EC}"/>
    <cellStyle name="Normal 33" xfId="267" xr:uid="{33F71A8E-F747-49FA-9C25-31E3673D0E17}"/>
    <cellStyle name="Normal 34" xfId="268" xr:uid="{8CEA0813-B34B-4DE5-BAC9-94742DC2D3E9}"/>
    <cellStyle name="Normal 35" xfId="269" xr:uid="{6EFA9BEC-E3C2-4F52-8437-B3A6CB17CDF2}"/>
    <cellStyle name="Normal 36" xfId="270" xr:uid="{89645968-EE43-4E26-A1BF-8617B1EB0985}"/>
    <cellStyle name="Normal 37" xfId="271" xr:uid="{8E9AD900-57E5-4AF0-AB70-4CC8C6FA7F94}"/>
    <cellStyle name="Normal 38" xfId="272" xr:uid="{8591364A-F65D-4F61-B6D4-34354E82633F}"/>
    <cellStyle name="Normal 39" xfId="273" xr:uid="{A61AC3D3-2476-4C06-BA65-C80E3A243DC9}"/>
    <cellStyle name="Normal 4" xfId="23" xr:uid="{00000000-0005-0000-0000-000086000000}"/>
    <cellStyle name="Normal 4 2" xfId="120" xr:uid="{00000000-0005-0000-0000-000087000000}"/>
    <cellStyle name="Normal 4 2 2" xfId="276" xr:uid="{37C13A75-E34C-4EF0-9881-784B8FEF64D9}"/>
    <cellStyle name="Normal 4 2 2 2" xfId="390" xr:uid="{D97B93F9-9273-4EE1-A821-312015B9C3FE}"/>
    <cellStyle name="Normal 4 2 3" xfId="275" xr:uid="{4F14F633-359E-4EA7-BB36-EDDA9D90882B}"/>
    <cellStyle name="Normal 4 2 3 2" xfId="389" xr:uid="{ED6A22FF-1FF2-424C-9379-3D6D5280C57D}"/>
    <cellStyle name="Normal 4 3" xfId="121" xr:uid="{00000000-0005-0000-0000-000088000000}"/>
    <cellStyle name="Normal 4 3 2" xfId="277" xr:uid="{440F0C5E-FD0F-4B15-B429-E674A2B072D3}"/>
    <cellStyle name="Normal 4 3 2 2" xfId="391" xr:uid="{425F718E-FC95-4B46-A8C2-07367A6D9A9E}"/>
    <cellStyle name="Normal 4 31" xfId="305" xr:uid="{DF3A9085-5FC8-49F5-8270-5F3C279D7BD9}"/>
    <cellStyle name="Normal 4 4" xfId="144" xr:uid="{00000000-0005-0000-0000-000089000000}"/>
    <cellStyle name="Normal 4 4 2" xfId="274" xr:uid="{3DB3EF21-1DD5-4F38-B797-C9446D777913}"/>
    <cellStyle name="Normal 4 4 2 2" xfId="388" xr:uid="{DEEBE911-6D66-4FD6-91FD-4838151441AE}"/>
    <cellStyle name="Normal 4 5" xfId="188" xr:uid="{F0D90096-82BE-4073-A498-13B291C7196D}"/>
    <cellStyle name="Normal 40" xfId="278" xr:uid="{37687908-D583-4D6E-8B9B-FF30D33B4DDE}"/>
    <cellStyle name="Normal 41" xfId="279" xr:uid="{4AC576D2-3AB1-4BCC-809B-05F2367360E3}"/>
    <cellStyle name="Normal 42 3" xfId="280" xr:uid="{2E3C7893-C177-424A-B565-980D65B2F70B}"/>
    <cellStyle name="Normal 44" xfId="122" xr:uid="{00000000-0005-0000-0000-00008A000000}"/>
    <cellStyle name="Normal 44 2" xfId="281" xr:uid="{BFC1F399-77AD-4051-AE16-A1B5713FDB1C}"/>
    <cellStyle name="Normal 47" xfId="282" xr:uid="{E3708FF1-6A7C-4665-88A9-EEE45252ECBB}"/>
    <cellStyle name="Normal 49" xfId="123" xr:uid="{00000000-0005-0000-0000-00008B000000}"/>
    <cellStyle name="Normal 5" xfId="13" xr:uid="{00000000-0005-0000-0000-00008C000000}"/>
    <cellStyle name="Normal 5 2" xfId="142" xr:uid="{00000000-0005-0000-0000-00008D000000}"/>
    <cellStyle name="Normal 5 2 2" xfId="284" xr:uid="{AB67F434-2BEA-422B-A585-4E13C21CF343}"/>
    <cellStyle name="Normal 5 2 2 2" xfId="393" xr:uid="{79081356-F049-48ED-9D5C-13052CDACA86}"/>
    <cellStyle name="Normal 5 3" xfId="145" xr:uid="{00000000-0005-0000-0000-00008E000000}"/>
    <cellStyle name="Normal 5 4" xfId="283" xr:uid="{AF16B65A-8108-4669-828C-9FEF6FE6BA0F}"/>
    <cellStyle name="Normal 5 4 2" xfId="392" xr:uid="{109AA5E7-2E89-449A-A860-681363661571}"/>
    <cellStyle name="Normal 6" xfId="124" xr:uid="{00000000-0005-0000-0000-00008F000000}"/>
    <cellStyle name="Normal 6 2" xfId="285" xr:uid="{E5C1C0FD-028D-47FA-B7DB-3AD3643C9E8F}"/>
    <cellStyle name="Normal 7" xfId="125" xr:uid="{00000000-0005-0000-0000-000090000000}"/>
    <cellStyle name="Normal 7 2" xfId="174" xr:uid="{00000000-0005-0000-0000-000091000000}"/>
    <cellStyle name="Normal 7 2 2" xfId="378" xr:uid="{92064C83-78BD-4C5A-8544-6CC74F7CA294}"/>
    <cellStyle name="Normal 7 3" xfId="189" xr:uid="{FB68B702-CE6F-4F86-BD6E-74185AFD2D74}"/>
    <cellStyle name="Normal 7 4" xfId="346" xr:uid="{DAAA5EC6-EA11-4E31-9C3B-74F6A1C155DD}"/>
    <cellStyle name="Normal 8" xfId="299" xr:uid="{9C7AD783-1A70-4290-9E9D-966E5271FA18}"/>
    <cellStyle name="Normal 8 2" xfId="303" xr:uid="{84D2C959-94D8-48E4-89F1-434CDF9DC0B9}"/>
    <cellStyle name="Normal 9" xfId="286" xr:uid="{5F6B6590-9292-4E23-A4EA-F27DFEDDCF88}"/>
    <cellStyle name="Normal 9 2" xfId="287" xr:uid="{AB5F928F-6EBD-42B0-853A-C87F7A504683}"/>
    <cellStyle name="Normal 9 2 2" xfId="395" xr:uid="{E171769B-AEA4-4C73-87E9-9499C52EF8F6}"/>
    <cellStyle name="Normal 9 3" xfId="394" xr:uid="{8186EBC7-0EFF-471A-9A88-F2AAB2080342}"/>
    <cellStyle name="Normal_Troskovnik" xfId="2" xr:uid="{00000000-0005-0000-0000-000092000000}"/>
    <cellStyle name="Normalno 11" xfId="126" xr:uid="{00000000-0005-0000-0000-000094000000}"/>
    <cellStyle name="Normalno 2" xfId="3" xr:uid="{00000000-0005-0000-0000-000095000000}"/>
    <cellStyle name="Normalno 2 2" xfId="127" xr:uid="{00000000-0005-0000-0000-000096000000}"/>
    <cellStyle name="Normalno 3" xfId="4" xr:uid="{00000000-0005-0000-0000-000097000000}"/>
    <cellStyle name="Normalno 3 2" xfId="16" xr:uid="{00000000-0005-0000-0000-000098000000}"/>
    <cellStyle name="Normalno 3 2 2" xfId="308" xr:uid="{8BDC96B6-6FEA-47C6-B7DC-C0FA56EDAEB9}"/>
    <cellStyle name="Normalno 3 3" xfId="302" xr:uid="{31ABE12B-5A9E-408D-A3E3-CF33348F2E91}"/>
    <cellStyle name="Normalno 3 3 2" xfId="397" xr:uid="{0D94229D-C655-4F22-831F-7A2B24E61E0C}"/>
    <cellStyle name="Normalno 4" xfId="9" xr:uid="{00000000-0005-0000-0000-000099000000}"/>
    <cellStyle name="Normalno 5" xfId="10" xr:uid="{00000000-0005-0000-0000-00009A000000}"/>
    <cellStyle name="Normalno 5 2" xfId="314" xr:uid="{03CBF69B-C18F-42F7-B649-990211C55CB1}"/>
    <cellStyle name="Normalno 6" xfId="15" xr:uid="{00000000-0005-0000-0000-00009B000000}"/>
    <cellStyle name="Normalno 6 2" xfId="315" xr:uid="{5AE7FE6E-074F-45BA-8597-5A7726ADF4BD}"/>
    <cellStyle name="Normalno 7" xfId="180" xr:uid="{00000000-0005-0000-0000-00009C000000}"/>
    <cellStyle name="Normalno 7 2" xfId="381" xr:uid="{E212C06F-F5DA-4463-8568-1CF79CD1E8F6}"/>
    <cellStyle name="Normalno 8" xfId="182" xr:uid="{00000000-0005-0000-0000-00009D000000}"/>
    <cellStyle name="Normalno 8 2" xfId="184" xr:uid="{00000000-0005-0000-0000-00009E000000}"/>
    <cellStyle name="Normalno 8 2 2" xfId="383" xr:uid="{4326F3BB-D3F4-4D95-B4A8-CCC34BF4437E}"/>
    <cellStyle name="Normalno 8 3" xfId="382" xr:uid="{06BC6E37-5650-421F-9D0F-0C363FD45BFE}"/>
    <cellStyle name="Normalno 9" xfId="183" xr:uid="{00000000-0005-0000-0000-00009F000000}"/>
    <cellStyle name="Note 2" xfId="128" xr:uid="{00000000-0005-0000-0000-0000A0000000}"/>
    <cellStyle name="Note 2 2" xfId="129" xr:uid="{00000000-0005-0000-0000-0000A1000000}"/>
    <cellStyle name="Note 2 2 2" xfId="176" xr:uid="{00000000-0005-0000-0000-0000A2000000}"/>
    <cellStyle name="Note 2 2 2 2" xfId="380" xr:uid="{E9D4E837-9E37-4CDC-9457-1F77AE078B67}"/>
    <cellStyle name="Note 2 2 3" xfId="348" xr:uid="{F49279EC-E93A-46E9-955D-812753DC606D}"/>
    <cellStyle name="Note 2 3" xfId="130" xr:uid="{00000000-0005-0000-0000-0000A3000000}"/>
    <cellStyle name="Note 2 3 2" xfId="177" xr:uid="{00000000-0005-0000-0000-0000A4000000}"/>
    <cellStyle name="Note 2 3 2 2" xfId="178" xr:uid="{00000000-0005-0000-0000-0000A5000000}"/>
    <cellStyle name="Note 2 4" xfId="175" xr:uid="{00000000-0005-0000-0000-0000A6000000}"/>
    <cellStyle name="Note 2 4 2" xfId="379" xr:uid="{92653244-0F3F-46B7-A968-85C655A2B2C7}"/>
    <cellStyle name="Note 2 5" xfId="347" xr:uid="{2A840F8B-4C38-45C2-B642-07DF6CDD4FEE}"/>
    <cellStyle name="Obično 2" xfId="14" xr:uid="{00000000-0005-0000-0000-0000A7000000}"/>
    <cellStyle name="Obično 2 2" xfId="131" xr:uid="{00000000-0005-0000-0000-0000A8000000}"/>
    <cellStyle name="Obično_SRCE 2. FAZA - specifikacija KLIME 2 2" xfId="179" xr:uid="{00000000-0005-0000-0000-0000A9000000}"/>
    <cellStyle name="Output 2" xfId="132" xr:uid="{00000000-0005-0000-0000-0000AA000000}"/>
    <cellStyle name="Output 2 2" xfId="133" xr:uid="{00000000-0005-0000-0000-0000AB000000}"/>
    <cellStyle name="Percent 2" xfId="134" xr:uid="{00000000-0005-0000-0000-0000AC000000}"/>
    <cellStyle name="Povezana ćelija 2" xfId="288" xr:uid="{EDAC0411-6745-4370-BFE9-0CBD89F22B68}"/>
    <cellStyle name="Provjera ćelije 2" xfId="289" xr:uid="{703B2F9F-A13A-48F7-A951-757A16A4B040}"/>
    <cellStyle name="Stil 1" xfId="135" xr:uid="{00000000-0005-0000-0000-0000AD000000}"/>
    <cellStyle name="Style 1" xfId="5" xr:uid="{00000000-0005-0000-0000-0000AE000000}"/>
    <cellStyle name="Tekst objašnjenja 2" xfId="290" xr:uid="{35D65D5A-2C4C-4F1F-9280-618FDDE17645}"/>
    <cellStyle name="Tekst upozorenja 2" xfId="291" xr:uid="{11E68E49-89BC-4E04-A90E-589479B7F499}"/>
    <cellStyle name="Title 2" xfId="136" xr:uid="{00000000-0005-0000-0000-0000AF000000}"/>
    <cellStyle name="Title 2 2" xfId="137" xr:uid="{00000000-0005-0000-0000-0000B0000000}"/>
    <cellStyle name="Total 2" xfId="138" xr:uid="{00000000-0005-0000-0000-0000B1000000}"/>
    <cellStyle name="Total 2 2" xfId="139" xr:uid="{00000000-0005-0000-0000-0000B2000000}"/>
    <cellStyle name="Ukupni zbroj 2" xfId="292" xr:uid="{BA8088C0-181B-44B9-A0E2-DE3BB1A18BC5}"/>
    <cellStyle name="Ukupni zbroj 2 2" xfId="293" xr:uid="{0199AC53-6EE5-4E0D-8283-0F30B2684FFB}"/>
    <cellStyle name="Ukupni zbroj 3" xfId="294" xr:uid="{5817B0CE-3666-45E0-BD8C-87867916B744}"/>
    <cellStyle name="Unos 2" xfId="295" xr:uid="{E271F544-8B5F-42A5-974F-5F59D93E28C2}"/>
    <cellStyle name="Unos 2 2" xfId="296" xr:uid="{D2A255FA-DCD5-45F9-B965-7D42C8862799}"/>
    <cellStyle name="Unos 3" xfId="297" xr:uid="{167024BB-93A2-4DD7-93EA-7395DD2258BA}"/>
    <cellStyle name="Valuta 2" xfId="6" xr:uid="{00000000-0005-0000-0000-0000B3000000}"/>
    <cellStyle name="Valuta 2 2" xfId="312" xr:uid="{0388791B-39DB-467C-B50D-C13288525A1E}"/>
    <cellStyle name="Valuta 3" xfId="7" xr:uid="{00000000-0005-0000-0000-0000B4000000}"/>
    <cellStyle name="Valuta 3 2" xfId="313" xr:uid="{2FD93F73-7A7B-4FF6-AFCA-FF84A2B348B1}"/>
    <cellStyle name="Warning Text 2" xfId="140" xr:uid="{00000000-0005-0000-0000-0000B5000000}"/>
    <cellStyle name="Warning Text 2 2" xfId="141" xr:uid="{00000000-0005-0000-0000-0000B6000000}"/>
    <cellStyle name="Zarez 2" xfId="8" xr:uid="{00000000-0005-0000-0000-0000B7000000}"/>
    <cellStyle name="Zarez 2 2" xfId="17" xr:uid="{00000000-0005-0000-0000-0000B8000000}"/>
    <cellStyle name="Zarez 2 2 2" xfId="309" xr:uid="{9B610700-534B-4D5B-A235-E8FC223ACDEA}"/>
    <cellStyle name="Zarez 2 3" xfId="304" xr:uid="{E0A6BD25-501A-4C2D-A8B8-03C94CC593E8}"/>
    <cellStyle name="Zarez 2 3 2" xfId="398" xr:uid="{ADBC3CF3-FE6B-4952-873F-C215466D3549}"/>
  </cellStyles>
  <dxfs count="0"/>
  <tableStyles count="0" defaultTableStyle="TableStyleMedium2" defaultPivotStyle="PivotStyleLight16"/>
  <colors>
    <mruColors>
      <color rgb="FFFFDDE1"/>
      <color rgb="FFE3B0AF"/>
      <color rgb="FFF8BEF4"/>
      <color rgb="FFFFFFCC"/>
      <color rgb="FFD8D2C6"/>
      <color rgb="FFF5A1EF"/>
      <color rgb="FFCFE3C7"/>
      <color rgb="FFFFE7FF"/>
      <color rgb="FF4D855A"/>
      <color rgb="FFC2E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132</xdr:row>
      <xdr:rowOff>0</xdr:rowOff>
    </xdr:from>
    <xdr:to>
      <xdr:col>8</xdr:col>
      <xdr:colOff>0</xdr:colOff>
      <xdr:row>132</xdr:row>
      <xdr:rowOff>95250</xdr:rowOff>
    </xdr:to>
    <xdr:pic>
      <xdr:nvPicPr>
        <xdr:cNvPr id="7" name="Slika 32">
          <a:extLst>
            <a:ext uri="{FF2B5EF4-FFF2-40B4-BE49-F238E27FC236}">
              <a16:creationId xmlns:a16="http://schemas.microsoft.com/office/drawing/2014/main" id="{06092064-21A9-45EF-9901-9810A27D6280}"/>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twoCellAnchor>
  <xdr:twoCellAnchor editAs="oneCell">
    <xdr:from>
      <xdr:col>8</xdr:col>
      <xdr:colOff>0</xdr:colOff>
      <xdr:row>132</xdr:row>
      <xdr:rowOff>0</xdr:rowOff>
    </xdr:from>
    <xdr:to>
      <xdr:col>8</xdr:col>
      <xdr:colOff>0</xdr:colOff>
      <xdr:row>132</xdr:row>
      <xdr:rowOff>95250</xdr:rowOff>
    </xdr:to>
    <xdr:pic>
      <xdr:nvPicPr>
        <xdr:cNvPr id="8" name="Slika 32">
          <a:extLst>
            <a:ext uri="{FF2B5EF4-FFF2-40B4-BE49-F238E27FC236}">
              <a16:creationId xmlns:a16="http://schemas.microsoft.com/office/drawing/2014/main" id="{A2D4DCFA-EF94-459A-9310-3C759EB8D25A}"/>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twoCellAnchor>
  <xdr:oneCellAnchor>
    <xdr:from>
      <xdr:col>8</xdr:col>
      <xdr:colOff>0</xdr:colOff>
      <xdr:row>132</xdr:row>
      <xdr:rowOff>0</xdr:rowOff>
    </xdr:from>
    <xdr:ext cx="0" cy="95250"/>
    <xdr:pic>
      <xdr:nvPicPr>
        <xdr:cNvPr id="12" name="Slika 32">
          <a:extLst>
            <a:ext uri="{FF2B5EF4-FFF2-40B4-BE49-F238E27FC236}">
              <a16:creationId xmlns:a16="http://schemas.microsoft.com/office/drawing/2014/main" id="{574C8450-B0D0-434B-AB4B-FD69790A8B2D}"/>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132</xdr:row>
      <xdr:rowOff>0</xdr:rowOff>
    </xdr:from>
    <xdr:ext cx="0" cy="95250"/>
    <xdr:pic>
      <xdr:nvPicPr>
        <xdr:cNvPr id="13" name="Slika 32">
          <a:extLst>
            <a:ext uri="{FF2B5EF4-FFF2-40B4-BE49-F238E27FC236}">
              <a16:creationId xmlns:a16="http://schemas.microsoft.com/office/drawing/2014/main" id="{78A5072B-5FBA-4FF5-9262-66C21AAEFBB6}"/>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132</xdr:row>
      <xdr:rowOff>0</xdr:rowOff>
    </xdr:from>
    <xdr:ext cx="0" cy="95250"/>
    <xdr:pic>
      <xdr:nvPicPr>
        <xdr:cNvPr id="14" name="Slika 32">
          <a:extLst>
            <a:ext uri="{FF2B5EF4-FFF2-40B4-BE49-F238E27FC236}">
              <a16:creationId xmlns:a16="http://schemas.microsoft.com/office/drawing/2014/main" id="{856440C8-7C6F-4EA9-B923-A6ED26B41FB0}"/>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oneCellAnchor>
    <xdr:from>
      <xdr:col>8</xdr:col>
      <xdr:colOff>0</xdr:colOff>
      <xdr:row>132</xdr:row>
      <xdr:rowOff>0</xdr:rowOff>
    </xdr:from>
    <xdr:ext cx="0" cy="95250"/>
    <xdr:pic>
      <xdr:nvPicPr>
        <xdr:cNvPr id="15" name="Slika 32">
          <a:extLst>
            <a:ext uri="{FF2B5EF4-FFF2-40B4-BE49-F238E27FC236}">
              <a16:creationId xmlns:a16="http://schemas.microsoft.com/office/drawing/2014/main" id="{1D464A54-9A6E-4386-9B9E-9168A1BB049F}"/>
            </a:ext>
          </a:extLst>
        </xdr:cNvPr>
        <xdr:cNvPicPr>
          <a:picLocks noChangeAspect="1"/>
        </xdr:cNvPicPr>
      </xdr:nvPicPr>
      <xdr:blipFill>
        <a:blip xmlns:r="http://schemas.openxmlformats.org/officeDocument/2006/relationships" r:embed="rId1"/>
        <a:stretch>
          <a:fillRect/>
        </a:stretch>
      </xdr:blipFill>
      <xdr:spPr>
        <a:xfrm>
          <a:off x="9610725" y="72199500"/>
          <a:ext cx="0" cy="95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10"/>
  </sheetPr>
  <dimension ref="A1:G491"/>
  <sheetViews>
    <sheetView topLeftCell="A319" zoomScaleSheetLayoutView="50" workbookViewId="0">
      <selection activeCell="J332" sqref="J3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1.7109375" style="59" customWidth="1"/>
    <col min="7" max="7" width="11.710937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5.5">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5.5">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5.5">
      <c r="A60" s="128" t="s">
        <v>293</v>
      </c>
      <c r="B60" s="33" t="s">
        <v>1519</v>
      </c>
      <c r="D60" s="124"/>
      <c r="E60" s="175">
        <f t="shared" si="0"/>
        <v>0</v>
      </c>
    </row>
    <row r="61" spans="1:7">
      <c r="B61" s="34" t="s">
        <v>1340</v>
      </c>
      <c r="D61" s="124"/>
      <c r="E61" s="175">
        <f t="shared" si="0"/>
        <v>0</v>
      </c>
    </row>
    <row r="62" spans="1:7" ht="25.5">
      <c r="B62" s="19" t="s">
        <v>1909</v>
      </c>
      <c r="D62" s="124"/>
      <c r="E62" s="175">
        <f t="shared" si="0"/>
        <v>0</v>
      </c>
    </row>
    <row r="63" spans="1:7">
      <c r="B63" s="19" t="s">
        <v>1912</v>
      </c>
      <c r="D63" s="124"/>
      <c r="E63" s="175">
        <f t="shared" si="0"/>
        <v>0</v>
      </c>
    </row>
    <row r="64" spans="1:7" ht="25.5">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ht="25.5">
      <c r="A68" s="128" t="s">
        <v>1421</v>
      </c>
      <c r="B68" s="33" t="s">
        <v>1907</v>
      </c>
      <c r="D68" s="124"/>
      <c r="E68" s="175">
        <f t="shared" si="0"/>
        <v>0</v>
      </c>
    </row>
    <row r="69" spans="1:7">
      <c r="B69" s="34" t="s">
        <v>1913</v>
      </c>
      <c r="D69" s="124"/>
      <c r="E69" s="175">
        <f t="shared" si="0"/>
        <v>0</v>
      </c>
    </row>
    <row r="70" spans="1:7" ht="25.5">
      <c r="B70" s="19" t="s">
        <v>1908</v>
      </c>
      <c r="D70" s="124"/>
      <c r="E70" s="175">
        <f t="shared" si="0"/>
        <v>0</v>
      </c>
    </row>
    <row r="71" spans="1:7" ht="25.5">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5.5">
      <c r="A79" s="39"/>
      <c r="B79" s="142" t="s">
        <v>1905</v>
      </c>
      <c r="D79" s="124"/>
      <c r="E79" s="175">
        <f t="shared" si="0"/>
        <v>0</v>
      </c>
    </row>
    <row r="80" spans="1:7" ht="38.25">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5.5">
      <c r="B88" s="19" t="s">
        <v>1901</v>
      </c>
      <c r="D88" s="124"/>
      <c r="E88" s="175">
        <f t="shared" si="0"/>
        <v>0</v>
      </c>
    </row>
    <row r="89" spans="1:7" ht="25.5">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5.5">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5.5">
      <c r="A103" s="128" t="s">
        <v>653</v>
      </c>
      <c r="B103" s="123" t="s">
        <v>464</v>
      </c>
      <c r="D103" s="124"/>
      <c r="E103" s="175">
        <f t="shared" si="0"/>
        <v>0</v>
      </c>
    </row>
    <row r="104" spans="1:7">
      <c r="B104" s="142" t="s">
        <v>1910</v>
      </c>
      <c r="D104" s="124"/>
      <c r="E104" s="175">
        <f t="shared" si="0"/>
        <v>0</v>
      </c>
    </row>
    <row r="105" spans="1:7" ht="25.5">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5.5">
      <c r="A111" s="128" t="s">
        <v>654</v>
      </c>
      <c r="B111" s="123" t="s">
        <v>1320</v>
      </c>
      <c r="D111" s="124"/>
      <c r="E111" s="175">
        <f t="shared" si="1"/>
        <v>0</v>
      </c>
    </row>
    <row r="112" spans="1:7">
      <c r="B112" s="142" t="s">
        <v>1910</v>
      </c>
      <c r="D112" s="124"/>
      <c r="E112" s="175">
        <f t="shared" si="1"/>
        <v>0</v>
      </c>
    </row>
    <row r="113" spans="1:7" ht="25.5">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5.5">
      <c r="A119" s="128" t="s">
        <v>834</v>
      </c>
      <c r="B119" s="123" t="s">
        <v>1321</v>
      </c>
      <c r="D119" s="124"/>
      <c r="E119" s="175">
        <f t="shared" si="1"/>
        <v>0</v>
      </c>
    </row>
    <row r="120" spans="1:7">
      <c r="B120" s="142" t="s">
        <v>1910</v>
      </c>
      <c r="D120" s="124"/>
      <c r="E120" s="175">
        <f t="shared" si="1"/>
        <v>0</v>
      </c>
    </row>
    <row r="121" spans="1:7" ht="25.5">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5.5">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5.5">
      <c r="A127" s="128" t="s">
        <v>1269</v>
      </c>
      <c r="B127" s="123" t="s">
        <v>1325</v>
      </c>
      <c r="D127" s="124"/>
      <c r="E127" s="175">
        <f t="shared" si="1"/>
        <v>0</v>
      </c>
    </row>
    <row r="128" spans="1:7">
      <c r="B128" s="142" t="s">
        <v>1910</v>
      </c>
      <c r="D128" s="124"/>
      <c r="E128" s="175">
        <f t="shared" si="1"/>
        <v>0</v>
      </c>
    </row>
    <row r="129" spans="1:7" ht="25.5">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5.5">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ht="25.5">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5.5">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5.5">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5.5">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7.75">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1">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1">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5.5">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5.5">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303" t="s">
        <v>281</v>
      </c>
      <c r="C351" s="304"/>
      <c r="D351" s="304"/>
      <c r="E351" s="305">
        <f>SUM(F40:F349)</f>
        <v>0</v>
      </c>
      <c r="F351" s="305"/>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869F1-6C69-40D3-B5F5-742716BF32B4}">
  <sheetPr>
    <tabColor rgb="FFCFE3C7"/>
    <pageSetUpPr fitToPage="1"/>
  </sheetPr>
  <dimension ref="B1:J136"/>
  <sheetViews>
    <sheetView tabSelected="1" view="pageBreakPreview" zoomScaleNormal="100" zoomScaleSheetLayoutView="100" zoomScalePageLayoutView="70" workbookViewId="0">
      <selection activeCell="N127" sqref="N127"/>
    </sheetView>
  </sheetViews>
  <sheetFormatPr defaultColWidth="8.85546875" defaultRowHeight="12.75"/>
  <cols>
    <col min="1" max="1" width="1.28515625" style="191" customWidth="1"/>
    <col min="2" max="2" width="7.7109375" style="233" customWidth="1"/>
    <col min="3" max="3" width="55.7109375" style="267" customWidth="1"/>
    <col min="4" max="4" width="21.28515625" style="268" customWidth="1"/>
    <col min="5" max="5" width="11.140625" style="211" bestFit="1" customWidth="1"/>
    <col min="6" max="6" width="15.7109375" style="211" customWidth="1"/>
    <col min="7" max="7" width="15.7109375" style="212" customWidth="1"/>
    <col min="8" max="8" width="15.5703125" style="213" customWidth="1"/>
    <col min="9" max="9" width="11.7109375" style="254" hidden="1" customWidth="1"/>
    <col min="10" max="10" width="31.42578125" style="219" customWidth="1"/>
    <col min="11" max="13" width="8.85546875" style="191"/>
    <col min="14" max="14" width="18.28515625" style="191" customWidth="1"/>
    <col min="15" max="16384" width="8.85546875" style="191"/>
  </cols>
  <sheetData>
    <row r="1" spans="2:10">
      <c r="B1" s="326" t="s">
        <v>2018</v>
      </c>
      <c r="C1" s="326"/>
      <c r="D1" s="326"/>
      <c r="E1" s="326"/>
      <c r="F1" s="326"/>
      <c r="G1" s="326"/>
      <c r="H1" s="326"/>
      <c r="I1" s="326"/>
      <c r="J1" s="326"/>
    </row>
    <row r="2" spans="2:10">
      <c r="B2" s="228"/>
      <c r="C2" s="252"/>
      <c r="D2" s="253"/>
      <c r="E2" s="192"/>
      <c r="F2" s="192"/>
      <c r="G2" s="192"/>
      <c r="H2" s="193"/>
    </row>
    <row r="3" spans="2:10" s="255" customFormat="1" ht="25.5">
      <c r="B3" s="229" t="s">
        <v>1947</v>
      </c>
      <c r="C3" s="234" t="s">
        <v>274</v>
      </c>
      <c r="D3" s="215" t="s">
        <v>1948</v>
      </c>
      <c r="E3" s="194" t="s">
        <v>1949</v>
      </c>
      <c r="F3" s="194" t="s">
        <v>1950</v>
      </c>
      <c r="G3" s="194" t="s">
        <v>1951</v>
      </c>
      <c r="H3" s="195" t="s">
        <v>1952</v>
      </c>
      <c r="I3" s="216" t="s">
        <v>278</v>
      </c>
      <c r="J3" s="217" t="s">
        <v>1954</v>
      </c>
    </row>
    <row r="4" spans="2:10">
      <c r="B4" s="327"/>
      <c r="C4" s="327"/>
      <c r="D4" s="327"/>
      <c r="E4" s="327"/>
      <c r="F4" s="327"/>
      <c r="G4" s="327"/>
      <c r="H4" s="327"/>
      <c r="I4" s="218"/>
    </row>
    <row r="5" spans="2:10" s="256" customFormat="1">
      <c r="B5" s="251"/>
      <c r="C5" s="328" t="s">
        <v>2019</v>
      </c>
      <c r="D5" s="328"/>
      <c r="E5" s="328"/>
      <c r="F5" s="328"/>
      <c r="G5" s="328"/>
      <c r="H5" s="328"/>
      <c r="I5" s="220"/>
      <c r="J5" s="221"/>
    </row>
    <row r="6" spans="2:10" s="258" customFormat="1">
      <c r="B6" s="230"/>
      <c r="C6" s="235"/>
      <c r="D6" s="250"/>
      <c r="E6" s="250"/>
      <c r="F6" s="250"/>
      <c r="G6" s="250"/>
      <c r="H6" s="250"/>
      <c r="I6" s="203"/>
      <c r="J6" s="257"/>
    </row>
    <row r="7" spans="2:10">
      <c r="B7" s="231" t="s">
        <v>280</v>
      </c>
      <c r="C7" s="331" t="s">
        <v>2032</v>
      </c>
      <c r="D7" s="332"/>
      <c r="E7" s="332"/>
      <c r="F7" s="332"/>
      <c r="G7" s="332"/>
      <c r="H7" s="333"/>
      <c r="I7" s="200"/>
      <c r="J7" s="259"/>
    </row>
    <row r="8" spans="2:10" ht="12.75" customHeight="1">
      <c r="B8" s="230"/>
      <c r="C8" s="236"/>
      <c r="D8" s="214"/>
      <c r="E8" s="203"/>
      <c r="F8" s="203"/>
      <c r="G8" s="209"/>
      <c r="H8" s="204"/>
      <c r="I8" s="203"/>
      <c r="J8" s="263"/>
    </row>
    <row r="9" spans="2:10" ht="25.5">
      <c r="B9" s="329" t="s">
        <v>1957</v>
      </c>
      <c r="C9" s="237" t="s">
        <v>1968</v>
      </c>
      <c r="D9" s="260"/>
      <c r="E9" s="196"/>
      <c r="F9" s="197"/>
      <c r="G9" s="198"/>
      <c r="H9" s="199"/>
      <c r="I9" s="200"/>
      <c r="J9" s="310"/>
    </row>
    <row r="10" spans="2:10">
      <c r="B10" s="329"/>
      <c r="C10" s="224" t="s">
        <v>1969</v>
      </c>
      <c r="D10" s="261"/>
      <c r="E10" s="205"/>
      <c r="F10" s="206"/>
      <c r="G10" s="207"/>
      <c r="H10" s="208"/>
      <c r="I10" s="200"/>
      <c r="J10" s="311"/>
    </row>
    <row r="11" spans="2:10">
      <c r="B11" s="329"/>
      <c r="C11" s="224" t="s">
        <v>1970</v>
      </c>
      <c r="D11" s="261"/>
      <c r="E11" s="205"/>
      <c r="F11" s="206"/>
      <c r="G11" s="207"/>
      <c r="H11" s="208"/>
      <c r="I11" s="200"/>
      <c r="J11" s="311"/>
    </row>
    <row r="12" spans="2:10">
      <c r="B12" s="329"/>
      <c r="C12" s="224" t="s">
        <v>1971</v>
      </c>
      <c r="D12" s="261"/>
      <c r="E12" s="205"/>
      <c r="F12" s="206"/>
      <c r="G12" s="207"/>
      <c r="H12" s="208"/>
      <c r="I12" s="200"/>
      <c r="J12" s="311"/>
    </row>
    <row r="13" spans="2:10">
      <c r="B13" s="329"/>
      <c r="C13" s="238" t="s">
        <v>1972</v>
      </c>
      <c r="D13" s="261"/>
      <c r="E13" s="205"/>
      <c r="F13" s="206"/>
      <c r="G13" s="207"/>
      <c r="H13" s="208"/>
      <c r="I13" s="200"/>
      <c r="J13" s="311"/>
    </row>
    <row r="14" spans="2:10">
      <c r="B14" s="329"/>
      <c r="C14" s="238" t="s">
        <v>1960</v>
      </c>
      <c r="D14" s="261"/>
      <c r="E14" s="205"/>
      <c r="F14" s="206"/>
      <c r="G14" s="207"/>
      <c r="H14" s="208"/>
      <c r="I14" s="200"/>
      <c r="J14" s="311"/>
    </row>
    <row r="15" spans="2:10">
      <c r="B15" s="329"/>
      <c r="C15" s="238" t="s">
        <v>1973</v>
      </c>
      <c r="D15" s="261"/>
      <c r="E15" s="205"/>
      <c r="F15" s="206"/>
      <c r="G15" s="207"/>
      <c r="H15" s="208"/>
      <c r="I15" s="200"/>
      <c r="J15" s="311"/>
    </row>
    <row r="16" spans="2:10">
      <c r="B16" s="329"/>
      <c r="C16" s="238" t="s">
        <v>1961</v>
      </c>
      <c r="D16" s="261"/>
      <c r="E16" s="205"/>
      <c r="F16" s="206"/>
      <c r="G16" s="207"/>
      <c r="H16" s="208"/>
      <c r="I16" s="200"/>
      <c r="J16" s="311"/>
    </row>
    <row r="17" spans="2:10">
      <c r="B17" s="329"/>
      <c r="C17" s="238" t="s">
        <v>1962</v>
      </c>
      <c r="D17" s="261"/>
      <c r="E17" s="205"/>
      <c r="F17" s="206"/>
      <c r="G17" s="207"/>
      <c r="H17" s="208"/>
      <c r="I17" s="200"/>
      <c r="J17" s="311"/>
    </row>
    <row r="18" spans="2:10">
      <c r="B18" s="329"/>
      <c r="C18" s="238" t="s">
        <v>1963</v>
      </c>
      <c r="D18" s="261"/>
      <c r="E18" s="205"/>
      <c r="F18" s="206"/>
      <c r="G18" s="207"/>
      <c r="H18" s="208"/>
      <c r="I18" s="200"/>
      <c r="J18" s="311"/>
    </row>
    <row r="19" spans="2:10" ht="25.5">
      <c r="B19" s="329"/>
      <c r="C19" s="238" t="s">
        <v>1974</v>
      </c>
      <c r="D19" s="261"/>
      <c r="E19" s="205"/>
      <c r="F19" s="206"/>
      <c r="G19" s="207"/>
      <c r="H19" s="208"/>
      <c r="I19" s="200"/>
      <c r="J19" s="311"/>
    </row>
    <row r="20" spans="2:10">
      <c r="B20" s="329"/>
      <c r="C20" s="238" t="s">
        <v>1975</v>
      </c>
      <c r="D20" s="261"/>
      <c r="E20" s="205"/>
      <c r="F20" s="206"/>
      <c r="G20" s="207"/>
      <c r="H20" s="208"/>
      <c r="I20" s="200"/>
      <c r="J20" s="311"/>
    </row>
    <row r="21" spans="2:10" ht="25.5">
      <c r="B21" s="329"/>
      <c r="C21" s="238" t="s">
        <v>1976</v>
      </c>
      <c r="D21" s="261"/>
      <c r="E21" s="205"/>
      <c r="F21" s="206"/>
      <c r="G21" s="207"/>
      <c r="H21" s="208"/>
      <c r="I21" s="200"/>
      <c r="J21" s="311"/>
    </row>
    <row r="22" spans="2:10">
      <c r="B22" s="329"/>
      <c r="C22" s="224" t="s">
        <v>1964</v>
      </c>
      <c r="D22" s="261"/>
      <c r="E22" s="205"/>
      <c r="F22" s="206"/>
      <c r="G22" s="207"/>
      <c r="H22" s="208"/>
      <c r="I22" s="200"/>
      <c r="J22" s="311"/>
    </row>
    <row r="23" spans="2:10">
      <c r="B23" s="329"/>
      <c r="C23" s="224" t="s">
        <v>1967</v>
      </c>
      <c r="D23" s="261"/>
      <c r="E23" s="205"/>
      <c r="F23" s="206"/>
      <c r="G23" s="207"/>
      <c r="H23" s="208"/>
      <c r="I23" s="200"/>
      <c r="J23" s="311"/>
    </row>
    <row r="24" spans="2:10">
      <c r="B24" s="329"/>
      <c r="C24" s="224" t="s">
        <v>1966</v>
      </c>
      <c r="D24" s="261"/>
      <c r="E24" s="205"/>
      <c r="F24" s="206"/>
      <c r="G24" s="207"/>
      <c r="H24" s="208"/>
      <c r="I24" s="200"/>
      <c r="J24" s="311"/>
    </row>
    <row r="25" spans="2:10">
      <c r="B25" s="329"/>
      <c r="C25" s="224"/>
      <c r="D25" s="261"/>
      <c r="E25" s="205"/>
      <c r="F25" s="206"/>
      <c r="G25" s="207"/>
      <c r="H25" s="208"/>
      <c r="I25" s="200"/>
      <c r="J25" s="311"/>
    </row>
    <row r="26" spans="2:10">
      <c r="B26" s="329"/>
      <c r="C26" s="223" t="s">
        <v>1965</v>
      </c>
      <c r="D26" s="261"/>
      <c r="E26" s="205"/>
      <c r="F26" s="206"/>
      <c r="G26" s="207"/>
      <c r="H26" s="208"/>
      <c r="I26" s="200"/>
      <c r="J26" s="311"/>
    </row>
    <row r="27" spans="2:10" ht="76.5">
      <c r="B27" s="329"/>
      <c r="C27" s="224" t="s">
        <v>1977</v>
      </c>
      <c r="D27" s="261"/>
      <c r="E27" s="205"/>
      <c r="F27" s="206"/>
      <c r="G27" s="207"/>
      <c r="H27" s="208"/>
      <c r="I27" s="200"/>
      <c r="J27" s="311"/>
    </row>
    <row r="28" spans="2:10">
      <c r="B28" s="330"/>
      <c r="C28" s="222"/>
      <c r="D28" s="261"/>
      <c r="E28" s="205"/>
      <c r="F28" s="206"/>
      <c r="G28" s="207"/>
      <c r="H28" s="208"/>
      <c r="I28" s="200"/>
      <c r="J28" s="311"/>
    </row>
    <row r="29" spans="2:10" ht="12.75" customHeight="1">
      <c r="B29" s="330"/>
      <c r="C29" s="190" t="s">
        <v>1978</v>
      </c>
      <c r="D29" s="262"/>
      <c r="E29" s="200" t="s">
        <v>1953</v>
      </c>
      <c r="F29" s="200">
        <v>5</v>
      </c>
      <c r="G29" s="201"/>
      <c r="H29" s="202">
        <f>F29*G29</f>
        <v>0</v>
      </c>
      <c r="I29" s="200"/>
      <c r="J29" s="311"/>
    </row>
    <row r="30" spans="2:10" ht="12.75" customHeight="1">
      <c r="B30" s="330"/>
      <c r="C30" s="190" t="s">
        <v>1979</v>
      </c>
      <c r="D30" s="262"/>
      <c r="E30" s="200" t="s">
        <v>1953</v>
      </c>
      <c r="F30" s="200">
        <v>5</v>
      </c>
      <c r="G30" s="201"/>
      <c r="H30" s="202">
        <f>F30*G30</f>
        <v>0</v>
      </c>
      <c r="I30" s="200"/>
      <c r="J30" s="312"/>
    </row>
    <row r="31" spans="2:10" ht="42.75" customHeight="1">
      <c r="B31" s="230"/>
      <c r="C31" s="236"/>
      <c r="D31" s="214"/>
      <c r="E31" s="203"/>
      <c r="F31" s="203"/>
      <c r="G31" s="204"/>
      <c r="H31" s="204"/>
      <c r="I31" s="203"/>
      <c r="J31" s="263"/>
    </row>
    <row r="32" spans="2:10" ht="38.25">
      <c r="B32" s="329" t="s">
        <v>1958</v>
      </c>
      <c r="C32" s="237" t="s">
        <v>1980</v>
      </c>
      <c r="D32" s="260"/>
      <c r="E32" s="196"/>
      <c r="F32" s="197"/>
      <c r="G32" s="198"/>
      <c r="H32" s="199"/>
      <c r="I32" s="200"/>
      <c r="J32" s="310"/>
    </row>
    <row r="33" spans="2:10" ht="25.5">
      <c r="B33" s="329"/>
      <c r="C33" s="224" t="s">
        <v>1981</v>
      </c>
      <c r="D33" s="261"/>
      <c r="E33" s="205"/>
      <c r="F33" s="206"/>
      <c r="G33" s="207"/>
      <c r="H33" s="208"/>
      <c r="I33" s="200"/>
      <c r="J33" s="311"/>
    </row>
    <row r="34" spans="2:10">
      <c r="B34" s="329"/>
      <c r="C34" s="224" t="s">
        <v>1982</v>
      </c>
      <c r="D34" s="261"/>
      <c r="E34" s="205"/>
      <c r="F34" s="206"/>
      <c r="G34" s="207"/>
      <c r="H34" s="208"/>
      <c r="I34" s="200"/>
      <c r="J34" s="311"/>
    </row>
    <row r="35" spans="2:10">
      <c r="B35" s="329"/>
      <c r="C35" s="224" t="s">
        <v>1983</v>
      </c>
      <c r="D35" s="261"/>
      <c r="E35" s="205"/>
      <c r="F35" s="206"/>
      <c r="G35" s="207"/>
      <c r="H35" s="208"/>
      <c r="I35" s="200"/>
      <c r="J35" s="311"/>
    </row>
    <row r="36" spans="2:10">
      <c r="B36" s="329"/>
      <c r="C36" s="224" t="s">
        <v>1984</v>
      </c>
      <c r="D36" s="261"/>
      <c r="E36" s="205"/>
      <c r="F36" s="206"/>
      <c r="G36" s="207"/>
      <c r="H36" s="208"/>
      <c r="I36" s="200"/>
      <c r="J36" s="311"/>
    </row>
    <row r="37" spans="2:10">
      <c r="B37" s="329"/>
      <c r="C37" s="224" t="s">
        <v>1985</v>
      </c>
      <c r="D37" s="261"/>
      <c r="E37" s="205"/>
      <c r="F37" s="206"/>
      <c r="G37" s="207"/>
      <c r="H37" s="208"/>
      <c r="I37" s="200"/>
      <c r="J37" s="311"/>
    </row>
    <row r="38" spans="2:10">
      <c r="B38" s="329"/>
      <c r="C38" s="224" t="s">
        <v>1986</v>
      </c>
      <c r="D38" s="261"/>
      <c r="E38" s="205"/>
      <c r="F38" s="206"/>
      <c r="G38" s="207"/>
      <c r="H38" s="208"/>
      <c r="I38" s="200"/>
      <c r="J38" s="311"/>
    </row>
    <row r="39" spans="2:10">
      <c r="B39" s="329"/>
      <c r="C39" s="224" t="s">
        <v>1987</v>
      </c>
      <c r="D39" s="261"/>
      <c r="E39" s="205"/>
      <c r="F39" s="206"/>
      <c r="G39" s="207"/>
      <c r="H39" s="208"/>
      <c r="I39" s="200"/>
      <c r="J39" s="311"/>
    </row>
    <row r="40" spans="2:10">
      <c r="B40" s="329"/>
      <c r="C40" s="224" t="s">
        <v>1988</v>
      </c>
      <c r="D40" s="261"/>
      <c r="E40" s="205"/>
      <c r="F40" s="206"/>
      <c r="G40" s="207"/>
      <c r="H40" s="208"/>
      <c r="I40" s="200"/>
      <c r="J40" s="311"/>
    </row>
    <row r="41" spans="2:10" ht="25.5">
      <c r="B41" s="329"/>
      <c r="C41" s="224" t="s">
        <v>1989</v>
      </c>
      <c r="D41" s="261"/>
      <c r="E41" s="205"/>
      <c r="F41" s="206"/>
      <c r="G41" s="207"/>
      <c r="H41" s="208"/>
      <c r="I41" s="200"/>
      <c r="J41" s="311"/>
    </row>
    <row r="42" spans="2:10">
      <c r="B42" s="329"/>
      <c r="C42" s="224" t="s">
        <v>1990</v>
      </c>
      <c r="D42" s="261"/>
      <c r="E42" s="205"/>
      <c r="F42" s="206"/>
      <c r="G42" s="207"/>
      <c r="H42" s="208"/>
      <c r="I42" s="200"/>
      <c r="J42" s="311"/>
    </row>
    <row r="43" spans="2:10">
      <c r="B43" s="329"/>
      <c r="C43" s="224" t="s">
        <v>1991</v>
      </c>
      <c r="D43" s="261"/>
      <c r="E43" s="205"/>
      <c r="F43" s="206"/>
      <c r="G43" s="207"/>
      <c r="H43" s="208"/>
      <c r="I43" s="200"/>
      <c r="J43" s="311"/>
    </row>
    <row r="44" spans="2:10">
      <c r="B44" s="329"/>
      <c r="C44" s="224" t="s">
        <v>1963</v>
      </c>
      <c r="D44" s="261"/>
      <c r="E44" s="205"/>
      <c r="F44" s="206"/>
      <c r="G44" s="207"/>
      <c r="H44" s="208"/>
      <c r="I44" s="200"/>
      <c r="J44" s="311"/>
    </row>
    <row r="45" spans="2:10">
      <c r="B45" s="329"/>
      <c r="C45" s="224" t="s">
        <v>1992</v>
      </c>
      <c r="D45" s="261"/>
      <c r="E45" s="205"/>
      <c r="F45" s="206"/>
      <c r="G45" s="207"/>
      <c r="H45" s="208"/>
      <c r="I45" s="200"/>
      <c r="J45" s="311"/>
    </row>
    <row r="46" spans="2:10">
      <c r="B46" s="329"/>
      <c r="C46" s="224" t="s">
        <v>1993</v>
      </c>
      <c r="D46" s="261"/>
      <c r="E46" s="205"/>
      <c r="F46" s="206"/>
      <c r="G46" s="207"/>
      <c r="H46" s="208"/>
      <c r="I46" s="200"/>
      <c r="J46" s="311"/>
    </row>
    <row r="47" spans="2:10">
      <c r="B47" s="329"/>
      <c r="C47" s="224" t="s">
        <v>1964</v>
      </c>
      <c r="D47" s="261"/>
      <c r="E47" s="205"/>
      <c r="F47" s="206"/>
      <c r="G47" s="207"/>
      <c r="H47" s="208"/>
      <c r="I47" s="200"/>
      <c r="J47" s="311"/>
    </row>
    <row r="48" spans="2:10">
      <c r="B48" s="329"/>
      <c r="C48" s="224" t="s">
        <v>1994</v>
      </c>
      <c r="D48" s="261"/>
      <c r="E48" s="205"/>
      <c r="F48" s="206"/>
      <c r="G48" s="207"/>
      <c r="H48" s="208"/>
      <c r="I48" s="200"/>
      <c r="J48" s="311"/>
    </row>
    <row r="49" spans="2:10">
      <c r="B49" s="329"/>
      <c r="C49" s="224"/>
      <c r="D49" s="261"/>
      <c r="E49" s="205"/>
      <c r="F49" s="206"/>
      <c r="G49" s="207"/>
      <c r="H49" s="208"/>
      <c r="I49" s="200"/>
      <c r="J49" s="311"/>
    </row>
    <row r="50" spans="2:10">
      <c r="B50" s="329"/>
      <c r="C50" s="223" t="s">
        <v>1965</v>
      </c>
      <c r="D50" s="261"/>
      <c r="E50" s="205"/>
      <c r="F50" s="206"/>
      <c r="G50" s="207"/>
      <c r="H50" s="208"/>
      <c r="I50" s="200"/>
      <c r="J50" s="311"/>
    </row>
    <row r="51" spans="2:10" ht="76.5">
      <c r="B51" s="329"/>
      <c r="C51" s="224" t="s">
        <v>1977</v>
      </c>
      <c r="D51" s="261"/>
      <c r="E51" s="205"/>
      <c r="F51" s="206"/>
      <c r="G51" s="207"/>
      <c r="H51" s="208"/>
      <c r="I51" s="200"/>
      <c r="J51" s="311"/>
    </row>
    <row r="52" spans="2:10">
      <c r="B52" s="330"/>
      <c r="C52" s="222"/>
      <c r="D52" s="261"/>
      <c r="E52" s="205"/>
      <c r="F52" s="206"/>
      <c r="G52" s="207"/>
      <c r="H52" s="208"/>
      <c r="I52" s="200"/>
      <c r="J52" s="311"/>
    </row>
    <row r="53" spans="2:10" ht="12.75" customHeight="1">
      <c r="B53" s="330"/>
      <c r="C53" s="190" t="s">
        <v>1978</v>
      </c>
      <c r="D53" s="262"/>
      <c r="E53" s="200" t="s">
        <v>1953</v>
      </c>
      <c r="F53" s="200">
        <v>3</v>
      </c>
      <c r="G53" s="201"/>
      <c r="H53" s="202">
        <f>F53*G53</f>
        <v>0</v>
      </c>
      <c r="I53" s="200"/>
      <c r="J53" s="311"/>
    </row>
    <row r="54" spans="2:10" ht="12.75" customHeight="1">
      <c r="B54" s="330"/>
      <c r="C54" s="190" t="s">
        <v>1979</v>
      </c>
      <c r="D54" s="262"/>
      <c r="E54" s="200" t="s">
        <v>1953</v>
      </c>
      <c r="F54" s="200">
        <v>3</v>
      </c>
      <c r="G54" s="201"/>
      <c r="H54" s="202">
        <f>F54*G54</f>
        <v>0</v>
      </c>
      <c r="I54" s="200"/>
      <c r="J54" s="312"/>
    </row>
    <row r="55" spans="2:10" ht="42.75" customHeight="1">
      <c r="B55" s="230"/>
      <c r="C55" s="236"/>
      <c r="D55" s="214"/>
      <c r="E55" s="203"/>
      <c r="F55" s="203"/>
      <c r="G55" s="204"/>
      <c r="H55" s="204"/>
      <c r="I55" s="203"/>
      <c r="J55" s="263"/>
    </row>
    <row r="56" spans="2:10" ht="25.5">
      <c r="B56" s="329" t="s">
        <v>1959</v>
      </c>
      <c r="C56" s="239" t="s">
        <v>1995</v>
      </c>
      <c r="D56" s="264"/>
      <c r="E56" s="196"/>
      <c r="F56" s="197"/>
      <c r="G56" s="198"/>
      <c r="H56" s="199"/>
      <c r="I56" s="200"/>
      <c r="J56" s="310"/>
    </row>
    <row r="57" spans="2:10" ht="25.5">
      <c r="B57" s="329"/>
      <c r="C57" s="226" t="s">
        <v>1981</v>
      </c>
      <c r="D57" s="265"/>
      <c r="E57" s="205"/>
      <c r="F57" s="206"/>
      <c r="G57" s="207"/>
      <c r="H57" s="208"/>
      <c r="I57" s="200"/>
      <c r="J57" s="311"/>
    </row>
    <row r="58" spans="2:10" ht="25.5">
      <c r="B58" s="329"/>
      <c r="C58" s="240" t="s">
        <v>1996</v>
      </c>
      <c r="D58" s="265"/>
      <c r="E58" s="205"/>
      <c r="F58" s="206"/>
      <c r="G58" s="207"/>
      <c r="H58" s="208"/>
      <c r="I58" s="200"/>
      <c r="J58" s="311"/>
    </row>
    <row r="59" spans="2:10">
      <c r="B59" s="329"/>
      <c r="C59" s="241" t="s">
        <v>1997</v>
      </c>
      <c r="D59" s="265"/>
      <c r="E59" s="205"/>
      <c r="F59" s="206"/>
      <c r="G59" s="207"/>
      <c r="H59" s="208"/>
      <c r="I59" s="200"/>
      <c r="J59" s="311"/>
    </row>
    <row r="60" spans="2:10">
      <c r="B60" s="329"/>
      <c r="C60" s="242" t="s">
        <v>1998</v>
      </c>
      <c r="D60" s="265"/>
      <c r="E60" s="205"/>
      <c r="F60" s="206"/>
      <c r="G60" s="207"/>
      <c r="H60" s="208"/>
      <c r="I60" s="200"/>
      <c r="J60" s="311"/>
    </row>
    <row r="61" spans="2:10">
      <c r="B61" s="329"/>
      <c r="C61" s="242" t="s">
        <v>1984</v>
      </c>
      <c r="D61" s="265"/>
      <c r="E61" s="205"/>
      <c r="F61" s="206"/>
      <c r="G61" s="207"/>
      <c r="H61" s="208"/>
      <c r="I61" s="200"/>
      <c r="J61" s="311"/>
    </row>
    <row r="62" spans="2:10">
      <c r="B62" s="329"/>
      <c r="C62" s="242" t="s">
        <v>1999</v>
      </c>
      <c r="D62" s="265"/>
      <c r="E62" s="205"/>
      <c r="F62" s="206"/>
      <c r="G62" s="207"/>
      <c r="H62" s="208"/>
      <c r="I62" s="200"/>
      <c r="J62" s="311"/>
    </row>
    <row r="63" spans="2:10">
      <c r="B63" s="329"/>
      <c r="C63" s="242" t="s">
        <v>1986</v>
      </c>
      <c r="D63" s="265"/>
      <c r="E63" s="205"/>
      <c r="F63" s="206"/>
      <c r="G63" s="207"/>
      <c r="H63" s="208"/>
      <c r="I63" s="200"/>
      <c r="J63" s="311"/>
    </row>
    <row r="64" spans="2:10">
      <c r="B64" s="329"/>
      <c r="C64" s="243" t="s">
        <v>1987</v>
      </c>
      <c r="D64" s="265"/>
      <c r="E64" s="205"/>
      <c r="F64" s="206"/>
      <c r="G64" s="207"/>
      <c r="H64" s="208"/>
      <c r="I64" s="200"/>
      <c r="J64" s="311"/>
    </row>
    <row r="65" spans="2:10">
      <c r="B65" s="329"/>
      <c r="C65" s="226" t="s">
        <v>1988</v>
      </c>
      <c r="D65" s="265"/>
      <c r="E65" s="205"/>
      <c r="F65" s="206"/>
      <c r="G65" s="207"/>
      <c r="H65" s="208"/>
      <c r="I65" s="200"/>
      <c r="J65" s="311"/>
    </row>
    <row r="66" spans="2:10" ht="25.5">
      <c r="B66" s="329"/>
      <c r="C66" s="243" t="s">
        <v>1989</v>
      </c>
      <c r="D66" s="265"/>
      <c r="E66" s="205"/>
      <c r="F66" s="206"/>
      <c r="G66" s="207"/>
      <c r="H66" s="208"/>
      <c r="I66" s="200"/>
      <c r="J66" s="311"/>
    </row>
    <row r="67" spans="2:10">
      <c r="B67" s="329"/>
      <c r="C67" s="242" t="s">
        <v>1990</v>
      </c>
      <c r="D67" s="265"/>
      <c r="E67" s="205"/>
      <c r="F67" s="206"/>
      <c r="G67" s="207"/>
      <c r="H67" s="208"/>
      <c r="I67" s="200"/>
      <c r="J67" s="311"/>
    </row>
    <row r="68" spans="2:10">
      <c r="B68" s="329"/>
      <c r="C68" s="242" t="s">
        <v>2000</v>
      </c>
      <c r="D68" s="265"/>
      <c r="E68" s="205"/>
      <c r="F68" s="206"/>
      <c r="G68" s="207"/>
      <c r="H68" s="208"/>
      <c r="I68" s="200"/>
      <c r="J68" s="311"/>
    </row>
    <row r="69" spans="2:10">
      <c r="B69" s="329"/>
      <c r="C69" s="242" t="s">
        <v>1963</v>
      </c>
      <c r="D69" s="265"/>
      <c r="E69" s="205"/>
      <c r="F69" s="206"/>
      <c r="G69" s="207"/>
      <c r="H69" s="208"/>
      <c r="I69" s="200"/>
      <c r="J69" s="311"/>
    </row>
    <row r="70" spans="2:10">
      <c r="B70" s="329"/>
      <c r="C70" s="242" t="s">
        <v>2017</v>
      </c>
      <c r="D70" s="265"/>
      <c r="E70" s="205"/>
      <c r="F70" s="206"/>
      <c r="G70" s="207"/>
      <c r="H70" s="208"/>
      <c r="I70" s="200"/>
      <c r="J70" s="311"/>
    </row>
    <row r="71" spans="2:10">
      <c r="B71" s="329"/>
      <c r="C71" s="244" t="s">
        <v>2001</v>
      </c>
      <c r="D71" s="265"/>
      <c r="E71" s="205"/>
      <c r="F71" s="206"/>
      <c r="G71" s="207"/>
      <c r="H71" s="208"/>
      <c r="I71" s="200"/>
      <c r="J71" s="311"/>
    </row>
    <row r="72" spans="2:10">
      <c r="B72" s="329"/>
      <c r="C72" s="245" t="s">
        <v>1964</v>
      </c>
      <c r="D72" s="265"/>
      <c r="E72" s="205"/>
      <c r="F72" s="206"/>
      <c r="G72" s="207"/>
      <c r="H72" s="208"/>
      <c r="I72" s="200"/>
      <c r="J72" s="311"/>
    </row>
    <row r="73" spans="2:10">
      <c r="B73" s="329"/>
      <c r="C73" s="245" t="s">
        <v>1964</v>
      </c>
      <c r="D73" s="265"/>
      <c r="E73" s="205"/>
      <c r="F73" s="206"/>
      <c r="G73" s="207"/>
      <c r="H73" s="208"/>
      <c r="I73" s="200"/>
      <c r="J73" s="311"/>
    </row>
    <row r="74" spans="2:10">
      <c r="B74" s="329"/>
      <c r="C74" s="226" t="s">
        <v>2002</v>
      </c>
      <c r="D74" s="265"/>
      <c r="E74" s="205"/>
      <c r="F74" s="206"/>
      <c r="G74" s="207"/>
      <c r="H74" s="208"/>
      <c r="I74" s="200"/>
      <c r="J74" s="311"/>
    </row>
    <row r="75" spans="2:10">
      <c r="B75" s="329"/>
      <c r="C75" s="226"/>
      <c r="D75" s="265"/>
      <c r="E75" s="205"/>
      <c r="F75" s="206"/>
      <c r="G75" s="207"/>
      <c r="H75" s="208"/>
      <c r="I75" s="200"/>
      <c r="J75" s="311"/>
    </row>
    <row r="76" spans="2:10">
      <c r="B76" s="329"/>
      <c r="C76" s="225" t="s">
        <v>1965</v>
      </c>
      <c r="D76" s="265"/>
      <c r="E76" s="205"/>
      <c r="F76" s="206"/>
      <c r="G76" s="207"/>
      <c r="H76" s="208"/>
      <c r="I76" s="200"/>
      <c r="J76" s="311"/>
    </row>
    <row r="77" spans="2:10" ht="76.5">
      <c r="B77" s="329"/>
      <c r="C77" s="226" t="s">
        <v>1977</v>
      </c>
      <c r="D77" s="265"/>
      <c r="E77" s="205"/>
      <c r="F77" s="206"/>
      <c r="G77" s="207"/>
      <c r="H77" s="208"/>
      <c r="I77" s="200"/>
      <c r="J77" s="311"/>
    </row>
    <row r="78" spans="2:10">
      <c r="B78" s="330"/>
      <c r="C78" s="222"/>
      <c r="D78" s="265"/>
      <c r="E78" s="205"/>
      <c r="F78" s="206"/>
      <c r="G78" s="207"/>
      <c r="H78" s="208"/>
      <c r="I78" s="200"/>
      <c r="J78" s="311"/>
    </row>
    <row r="79" spans="2:10" ht="12.75" customHeight="1">
      <c r="B79" s="330"/>
      <c r="C79" s="190" t="s">
        <v>1978</v>
      </c>
      <c r="D79" s="266"/>
      <c r="E79" s="200" t="s">
        <v>1953</v>
      </c>
      <c r="F79" s="200">
        <v>1</v>
      </c>
      <c r="G79" s="201"/>
      <c r="H79" s="202">
        <f>F79*G79</f>
        <v>0</v>
      </c>
      <c r="I79" s="200"/>
      <c r="J79" s="311"/>
    </row>
    <row r="80" spans="2:10" ht="12.75" customHeight="1">
      <c r="B80" s="330"/>
      <c r="C80" s="190" t="s">
        <v>1979</v>
      </c>
      <c r="D80" s="266"/>
      <c r="E80" s="200" t="s">
        <v>1953</v>
      </c>
      <c r="F80" s="200">
        <v>1</v>
      </c>
      <c r="G80" s="201"/>
      <c r="H80" s="202">
        <f>F80*G80</f>
        <v>0</v>
      </c>
      <c r="I80" s="200"/>
      <c r="J80" s="312"/>
    </row>
    <row r="81" spans="2:10" ht="42.75" customHeight="1">
      <c r="B81" s="230"/>
      <c r="C81" s="236"/>
      <c r="D81" s="214"/>
      <c r="E81" s="203"/>
      <c r="F81" s="203"/>
      <c r="G81" s="204"/>
      <c r="H81" s="204"/>
      <c r="I81" s="203"/>
      <c r="J81" s="263"/>
    </row>
    <row r="82" spans="2:10" ht="25.5">
      <c r="B82" s="329" t="s">
        <v>2020</v>
      </c>
      <c r="C82" s="246" t="s">
        <v>2003</v>
      </c>
      <c r="D82" s="260"/>
      <c r="E82" s="196"/>
      <c r="F82" s="197"/>
      <c r="G82" s="198"/>
      <c r="H82" s="199"/>
      <c r="I82" s="200"/>
      <c r="J82" s="310"/>
    </row>
    <row r="83" spans="2:10" ht="25.5">
      <c r="B83" s="329"/>
      <c r="C83" s="226" t="s">
        <v>1981</v>
      </c>
      <c r="D83" s="261"/>
      <c r="E83" s="205"/>
      <c r="F83" s="206"/>
      <c r="G83" s="207"/>
      <c r="H83" s="208"/>
      <c r="I83" s="200"/>
      <c r="J83" s="311"/>
    </row>
    <row r="84" spans="2:10">
      <c r="B84" s="329"/>
      <c r="C84" s="226" t="s">
        <v>2004</v>
      </c>
      <c r="D84" s="261"/>
      <c r="E84" s="205"/>
      <c r="F84" s="206"/>
      <c r="G84" s="207"/>
      <c r="H84" s="208"/>
      <c r="I84" s="200"/>
      <c r="J84" s="311"/>
    </row>
    <row r="85" spans="2:10">
      <c r="B85" s="329"/>
      <c r="C85" s="226" t="s">
        <v>2005</v>
      </c>
      <c r="D85" s="261"/>
      <c r="E85" s="205"/>
      <c r="F85" s="206"/>
      <c r="G85" s="207"/>
      <c r="H85" s="208"/>
      <c r="I85" s="200"/>
      <c r="J85" s="311"/>
    </row>
    <row r="86" spans="2:10">
      <c r="B86" s="329"/>
      <c r="C86" s="226" t="s">
        <v>1984</v>
      </c>
      <c r="D86" s="261"/>
      <c r="E86" s="205"/>
      <c r="F86" s="206"/>
      <c r="G86" s="207"/>
      <c r="H86" s="208"/>
      <c r="I86" s="200"/>
      <c r="J86" s="311"/>
    </row>
    <row r="87" spans="2:10">
      <c r="B87" s="329"/>
      <c r="C87" s="226" t="s">
        <v>2006</v>
      </c>
      <c r="D87" s="261"/>
      <c r="E87" s="205"/>
      <c r="F87" s="206"/>
      <c r="G87" s="207"/>
      <c r="H87" s="208"/>
      <c r="I87" s="200"/>
      <c r="J87" s="311"/>
    </row>
    <row r="88" spans="2:10">
      <c r="B88" s="329"/>
      <c r="C88" s="226" t="s">
        <v>1986</v>
      </c>
      <c r="D88" s="261"/>
      <c r="E88" s="205"/>
      <c r="F88" s="206"/>
      <c r="G88" s="207"/>
      <c r="H88" s="208"/>
      <c r="I88" s="200"/>
      <c r="J88" s="311"/>
    </row>
    <row r="89" spans="2:10">
      <c r="B89" s="329"/>
      <c r="C89" s="226" t="s">
        <v>1987</v>
      </c>
      <c r="D89" s="261"/>
      <c r="E89" s="205"/>
      <c r="F89" s="206"/>
      <c r="G89" s="207"/>
      <c r="H89" s="208"/>
      <c r="I89" s="200"/>
      <c r="J89" s="311"/>
    </row>
    <row r="90" spans="2:10">
      <c r="B90" s="329"/>
      <c r="C90" s="226" t="s">
        <v>1988</v>
      </c>
      <c r="D90" s="261"/>
      <c r="E90" s="205"/>
      <c r="F90" s="206"/>
      <c r="G90" s="207"/>
      <c r="H90" s="208"/>
      <c r="I90" s="200"/>
      <c r="J90" s="311"/>
    </row>
    <row r="91" spans="2:10" ht="25.5">
      <c r="B91" s="329"/>
      <c r="C91" s="226" t="s">
        <v>1989</v>
      </c>
      <c r="D91" s="261"/>
      <c r="E91" s="205"/>
      <c r="F91" s="206"/>
      <c r="G91" s="207"/>
      <c r="H91" s="208"/>
      <c r="I91" s="200"/>
      <c r="J91" s="311"/>
    </row>
    <row r="92" spans="2:10">
      <c r="B92" s="329"/>
      <c r="C92" s="226" t="s">
        <v>2007</v>
      </c>
      <c r="D92" s="261"/>
      <c r="E92" s="205"/>
      <c r="F92" s="206"/>
      <c r="G92" s="207"/>
      <c r="H92" s="208"/>
      <c r="I92" s="200"/>
      <c r="J92" s="311"/>
    </row>
    <row r="93" spans="2:10">
      <c r="B93" s="329"/>
      <c r="C93" s="247" t="s">
        <v>2000</v>
      </c>
      <c r="D93" s="261"/>
      <c r="E93" s="205"/>
      <c r="F93" s="206"/>
      <c r="G93" s="207"/>
      <c r="H93" s="208"/>
      <c r="I93" s="200"/>
      <c r="J93" s="311"/>
    </row>
    <row r="94" spans="2:10">
      <c r="B94" s="329"/>
      <c r="C94" s="247" t="s">
        <v>1963</v>
      </c>
      <c r="D94" s="261"/>
      <c r="E94" s="205"/>
      <c r="F94" s="206"/>
      <c r="G94" s="207"/>
      <c r="H94" s="208"/>
      <c r="I94" s="200"/>
      <c r="J94" s="311"/>
    </row>
    <row r="95" spans="2:10">
      <c r="B95" s="329"/>
      <c r="C95" s="247" t="s">
        <v>2017</v>
      </c>
      <c r="D95" s="261"/>
      <c r="E95" s="205"/>
      <c r="F95" s="206"/>
      <c r="G95" s="207"/>
      <c r="H95" s="208"/>
      <c r="I95" s="200"/>
      <c r="J95" s="311"/>
    </row>
    <row r="96" spans="2:10">
      <c r="B96" s="329"/>
      <c r="C96" s="248" t="s">
        <v>2008</v>
      </c>
      <c r="D96" s="261"/>
      <c r="E96" s="205"/>
      <c r="F96" s="206"/>
      <c r="G96" s="207"/>
      <c r="H96" s="208"/>
      <c r="I96" s="200"/>
      <c r="J96" s="311"/>
    </row>
    <row r="97" spans="2:10">
      <c r="B97" s="329"/>
      <c r="C97" s="248" t="s">
        <v>2009</v>
      </c>
      <c r="D97" s="261"/>
      <c r="E97" s="205"/>
      <c r="F97" s="206"/>
      <c r="G97" s="207"/>
      <c r="H97" s="208"/>
      <c r="I97" s="200"/>
      <c r="J97" s="311"/>
    </row>
    <row r="98" spans="2:10">
      <c r="B98" s="329"/>
      <c r="C98" s="248" t="s">
        <v>2010</v>
      </c>
      <c r="D98" s="261"/>
      <c r="E98" s="205"/>
      <c r="F98" s="206"/>
      <c r="G98" s="207"/>
      <c r="H98" s="208"/>
      <c r="I98" s="200"/>
      <c r="J98" s="311"/>
    </row>
    <row r="99" spans="2:10">
      <c r="B99" s="329"/>
      <c r="C99" s="248" t="s">
        <v>2011</v>
      </c>
      <c r="D99" s="261"/>
      <c r="E99" s="205"/>
      <c r="F99" s="206"/>
      <c r="G99" s="207"/>
      <c r="H99" s="208"/>
      <c r="I99" s="200"/>
      <c r="J99" s="311"/>
    </row>
    <row r="100" spans="2:10">
      <c r="B100" s="329"/>
      <c r="C100" s="249" t="s">
        <v>1964</v>
      </c>
      <c r="D100" s="261"/>
      <c r="E100" s="205"/>
      <c r="F100" s="206"/>
      <c r="G100" s="207"/>
      <c r="H100" s="208"/>
      <c r="I100" s="200"/>
      <c r="J100" s="311"/>
    </row>
    <row r="101" spans="2:10">
      <c r="B101" s="329"/>
      <c r="C101" s="226" t="s">
        <v>2012</v>
      </c>
      <c r="D101" s="261"/>
      <c r="E101" s="205"/>
      <c r="F101" s="206"/>
      <c r="G101" s="207"/>
      <c r="H101" s="208"/>
      <c r="I101" s="200"/>
      <c r="J101" s="311"/>
    </row>
    <row r="102" spans="2:10">
      <c r="B102" s="329"/>
      <c r="C102" s="226"/>
      <c r="D102" s="261"/>
      <c r="E102" s="205"/>
      <c r="F102" s="206"/>
      <c r="G102" s="207"/>
      <c r="H102" s="208"/>
      <c r="I102" s="200"/>
      <c r="J102" s="311"/>
    </row>
    <row r="103" spans="2:10">
      <c r="B103" s="329"/>
      <c r="C103" s="225" t="s">
        <v>1965</v>
      </c>
      <c r="D103" s="261"/>
      <c r="E103" s="205"/>
      <c r="F103" s="206"/>
      <c r="G103" s="207"/>
      <c r="H103" s="208"/>
      <c r="I103" s="200"/>
      <c r="J103" s="311"/>
    </row>
    <row r="104" spans="2:10" ht="76.5">
      <c r="B104" s="329"/>
      <c r="C104" s="226" t="s">
        <v>1977</v>
      </c>
      <c r="D104" s="261"/>
      <c r="E104" s="205"/>
      <c r="F104" s="206"/>
      <c r="G104" s="207"/>
      <c r="H104" s="208"/>
      <c r="I104" s="200"/>
      <c r="J104" s="311"/>
    </row>
    <row r="105" spans="2:10">
      <c r="B105" s="330"/>
      <c r="C105" s="222"/>
      <c r="D105" s="261"/>
      <c r="E105" s="205"/>
      <c r="F105" s="206"/>
      <c r="G105" s="207"/>
      <c r="H105" s="208"/>
      <c r="I105" s="200"/>
      <c r="J105" s="311"/>
    </row>
    <row r="106" spans="2:10" ht="12.75" customHeight="1">
      <c r="B106" s="330"/>
      <c r="C106" s="190" t="s">
        <v>1978</v>
      </c>
      <c r="D106" s="262"/>
      <c r="E106" s="200" t="s">
        <v>1953</v>
      </c>
      <c r="F106" s="200">
        <v>3</v>
      </c>
      <c r="G106" s="201"/>
      <c r="H106" s="202">
        <f>F106*G106</f>
        <v>0</v>
      </c>
      <c r="I106" s="200"/>
      <c r="J106" s="311"/>
    </row>
    <row r="107" spans="2:10" ht="12.75" customHeight="1">
      <c r="B107" s="330"/>
      <c r="C107" s="190" t="s">
        <v>1979</v>
      </c>
      <c r="D107" s="262"/>
      <c r="E107" s="200" t="s">
        <v>1953</v>
      </c>
      <c r="F107" s="200">
        <v>3</v>
      </c>
      <c r="G107" s="201"/>
      <c r="H107" s="202">
        <f>F107*G107</f>
        <v>0</v>
      </c>
      <c r="I107" s="200"/>
      <c r="J107" s="312"/>
    </row>
    <row r="108" spans="2:10" ht="42.75" customHeight="1">
      <c r="B108" s="230"/>
      <c r="C108" s="236"/>
      <c r="D108" s="214"/>
      <c r="E108" s="203"/>
      <c r="F108" s="203"/>
      <c r="G108" s="204"/>
      <c r="H108" s="204"/>
      <c r="I108" s="203"/>
      <c r="J108" s="263"/>
    </row>
    <row r="109" spans="2:10">
      <c r="B109" s="329" t="s">
        <v>2021</v>
      </c>
      <c r="C109" s="237" t="s">
        <v>2013</v>
      </c>
      <c r="D109" s="260"/>
      <c r="E109" s="196"/>
      <c r="F109" s="197"/>
      <c r="G109" s="198"/>
      <c r="H109" s="199"/>
      <c r="I109" s="200"/>
      <c r="J109" s="310"/>
    </row>
    <row r="110" spans="2:10" ht="25.5">
      <c r="B110" s="329"/>
      <c r="C110" s="224" t="s">
        <v>2014</v>
      </c>
      <c r="D110" s="261"/>
      <c r="E110" s="205"/>
      <c r="F110" s="206"/>
      <c r="G110" s="207"/>
      <c r="H110" s="208"/>
      <c r="I110" s="200"/>
      <c r="J110" s="311"/>
    </row>
    <row r="111" spans="2:10">
      <c r="B111" s="329"/>
      <c r="C111" s="224" t="s">
        <v>2015</v>
      </c>
      <c r="D111" s="261"/>
      <c r="E111" s="205"/>
      <c r="F111" s="206"/>
      <c r="G111" s="207"/>
      <c r="H111" s="208"/>
      <c r="I111" s="200"/>
      <c r="J111" s="311"/>
    </row>
    <row r="112" spans="2:10">
      <c r="B112" s="329"/>
      <c r="C112" s="224"/>
      <c r="D112" s="261"/>
      <c r="E112" s="205"/>
      <c r="F112" s="206"/>
      <c r="G112" s="207"/>
      <c r="H112" s="208"/>
      <c r="I112" s="200"/>
      <c r="J112" s="311"/>
    </row>
    <row r="113" spans="2:10">
      <c r="B113" s="329"/>
      <c r="C113" s="225" t="s">
        <v>1965</v>
      </c>
      <c r="D113" s="261"/>
      <c r="E113" s="205"/>
      <c r="F113" s="206"/>
      <c r="G113" s="207"/>
      <c r="H113" s="208"/>
      <c r="I113" s="200"/>
      <c r="J113" s="311"/>
    </row>
    <row r="114" spans="2:10">
      <c r="B114" s="329"/>
      <c r="C114" s="224" t="s">
        <v>2016</v>
      </c>
      <c r="D114" s="261"/>
      <c r="E114" s="205"/>
      <c r="F114" s="206"/>
      <c r="G114" s="207"/>
      <c r="H114" s="208"/>
      <c r="I114" s="200"/>
      <c r="J114" s="311"/>
    </row>
    <row r="115" spans="2:10">
      <c r="B115" s="330"/>
      <c r="C115" s="222"/>
      <c r="D115" s="261"/>
      <c r="E115" s="205"/>
      <c r="F115" s="206"/>
      <c r="G115" s="207"/>
      <c r="H115" s="208"/>
      <c r="I115" s="200"/>
      <c r="J115" s="311"/>
    </row>
    <row r="116" spans="2:10" ht="12.75" customHeight="1">
      <c r="B116" s="330"/>
      <c r="C116" s="190" t="s">
        <v>1978</v>
      </c>
      <c r="D116" s="262"/>
      <c r="E116" s="200" t="s">
        <v>1953</v>
      </c>
      <c r="F116" s="200">
        <v>1</v>
      </c>
      <c r="G116" s="201"/>
      <c r="H116" s="202">
        <f>F116*G116</f>
        <v>0</v>
      </c>
      <c r="I116" s="200"/>
      <c r="J116" s="311"/>
    </row>
    <row r="117" spans="2:10" ht="12.75" customHeight="1">
      <c r="B117" s="330"/>
      <c r="C117" s="190" t="s">
        <v>1979</v>
      </c>
      <c r="D117" s="262"/>
      <c r="E117" s="200" t="s">
        <v>1953</v>
      </c>
      <c r="F117" s="200">
        <v>1</v>
      </c>
      <c r="G117" s="201"/>
      <c r="H117" s="202">
        <f>F117*G117</f>
        <v>0</v>
      </c>
      <c r="I117" s="200"/>
      <c r="J117" s="312"/>
    </row>
    <row r="118" spans="2:10" ht="42.75" customHeight="1">
      <c r="B118" s="230"/>
      <c r="C118" s="236"/>
      <c r="D118" s="214"/>
      <c r="E118" s="203"/>
      <c r="F118" s="203"/>
      <c r="G118" s="204"/>
      <c r="H118" s="204"/>
      <c r="I118" s="203"/>
      <c r="J118" s="263"/>
    </row>
    <row r="119" spans="2:10" ht="42.75" customHeight="1">
      <c r="B119" s="317" t="s">
        <v>2022</v>
      </c>
      <c r="C119" s="270" t="s">
        <v>2025</v>
      </c>
      <c r="D119" s="318"/>
      <c r="E119" s="281"/>
      <c r="F119" s="282"/>
      <c r="G119" s="283"/>
      <c r="H119" s="284"/>
      <c r="I119" s="271"/>
      <c r="J119" s="313"/>
    </row>
    <row r="120" spans="2:10" ht="38.25">
      <c r="B120" s="317"/>
      <c r="C120" s="278" t="s">
        <v>2026</v>
      </c>
      <c r="D120" s="323"/>
      <c r="E120" s="285"/>
      <c r="F120" s="286"/>
      <c r="G120" s="287"/>
      <c r="H120" s="288"/>
      <c r="I120" s="271"/>
      <c r="J120" s="314"/>
    </row>
    <row r="121" spans="2:10">
      <c r="B121" s="317"/>
      <c r="C121" s="277" t="s">
        <v>2033</v>
      </c>
      <c r="D121" s="275"/>
      <c r="E121" s="289" t="s">
        <v>727</v>
      </c>
      <c r="F121" s="289">
        <v>1</v>
      </c>
      <c r="G121" s="290"/>
      <c r="H121" s="202">
        <f>F121*G121</f>
        <v>0</v>
      </c>
      <c r="I121" s="271"/>
      <c r="J121" s="315"/>
    </row>
    <row r="122" spans="2:10" ht="42.75" customHeight="1">
      <c r="B122" s="298"/>
      <c r="C122" s="280"/>
      <c r="D122" s="274"/>
      <c r="E122" s="291"/>
      <c r="F122" s="291"/>
      <c r="G122" s="292"/>
      <c r="H122" s="292"/>
      <c r="I122" s="272"/>
      <c r="J122" s="273"/>
    </row>
    <row r="123" spans="2:10" ht="54" customHeight="1">
      <c r="B123" s="317" t="s">
        <v>2023</v>
      </c>
      <c r="C123" s="279" t="s">
        <v>2027</v>
      </c>
      <c r="D123" s="318"/>
      <c r="E123" s="281"/>
      <c r="F123" s="282"/>
      <c r="G123" s="283"/>
      <c r="H123" s="284"/>
      <c r="I123" s="271"/>
      <c r="J123" s="313"/>
    </row>
    <row r="124" spans="2:10" ht="38.25">
      <c r="B124" s="317"/>
      <c r="C124" s="278" t="s">
        <v>2028</v>
      </c>
      <c r="D124" s="319"/>
      <c r="E124" s="293"/>
      <c r="F124" s="294"/>
      <c r="G124" s="295"/>
      <c r="H124" s="296"/>
      <c r="I124" s="271"/>
      <c r="J124" s="314"/>
    </row>
    <row r="125" spans="2:10">
      <c r="B125" s="317"/>
      <c r="C125" s="277" t="s">
        <v>2033</v>
      </c>
      <c r="D125" s="275"/>
      <c r="E125" s="289" t="s">
        <v>727</v>
      </c>
      <c r="F125" s="289">
        <v>1</v>
      </c>
      <c r="G125" s="290"/>
      <c r="H125" s="202">
        <f>F125*G125</f>
        <v>0</v>
      </c>
      <c r="I125" s="271"/>
      <c r="J125" s="315"/>
    </row>
    <row r="126" spans="2:10" ht="42.75" customHeight="1">
      <c r="B126" s="298"/>
      <c r="C126" s="280"/>
      <c r="D126" s="274"/>
      <c r="E126" s="291"/>
      <c r="F126" s="291"/>
      <c r="G126" s="292"/>
      <c r="H126" s="292"/>
      <c r="I126" s="272"/>
      <c r="J126" s="273"/>
    </row>
    <row r="127" spans="2:10" ht="80.25" customHeight="1">
      <c r="B127" s="316" t="s">
        <v>2024</v>
      </c>
      <c r="C127" s="279" t="s">
        <v>2029</v>
      </c>
      <c r="D127" s="318"/>
      <c r="E127" s="281"/>
      <c r="F127" s="282"/>
      <c r="G127" s="283"/>
      <c r="H127" s="284"/>
      <c r="I127" s="271"/>
      <c r="J127" s="313"/>
    </row>
    <row r="128" spans="2:10" ht="25.5">
      <c r="B128" s="317"/>
      <c r="C128" s="278" t="s">
        <v>2030</v>
      </c>
      <c r="D128" s="319"/>
      <c r="E128" s="293"/>
      <c r="F128" s="294"/>
      <c r="G128" s="295"/>
      <c r="H128" s="296"/>
      <c r="I128" s="271"/>
      <c r="J128" s="314"/>
    </row>
    <row r="129" spans="2:10" ht="12.75" customHeight="1">
      <c r="B129" s="317"/>
      <c r="C129" s="277" t="s">
        <v>2033</v>
      </c>
      <c r="D129" s="275"/>
      <c r="E129" s="289" t="s">
        <v>727</v>
      </c>
      <c r="F129" s="289">
        <v>1</v>
      </c>
      <c r="G129" s="290"/>
      <c r="H129" s="202">
        <f>F129*G129</f>
        <v>0</v>
      </c>
      <c r="I129" s="271"/>
      <c r="J129" s="315"/>
    </row>
    <row r="130" spans="2:10" ht="12.75" customHeight="1">
      <c r="B130" s="298"/>
      <c r="C130" s="280"/>
      <c r="D130" s="274"/>
      <c r="E130" s="291"/>
      <c r="F130" s="291"/>
      <c r="G130" s="297"/>
      <c r="H130" s="292"/>
      <c r="I130" s="269"/>
      <c r="J130" s="276"/>
    </row>
    <row r="131" spans="2:10" ht="14.25" customHeight="1">
      <c r="B131" s="320" t="s">
        <v>2031</v>
      </c>
      <c r="C131" s="321"/>
      <c r="D131" s="321"/>
      <c r="E131" s="321"/>
      <c r="F131" s="321"/>
      <c r="G131" s="322"/>
      <c r="H131" s="210">
        <f>SUM(H9:H129)</f>
        <v>0</v>
      </c>
      <c r="I131" s="203"/>
      <c r="J131" s="188"/>
    </row>
    <row r="132" spans="2:10" s="189" customFormat="1">
      <c r="B132" s="299"/>
      <c r="C132" s="300"/>
      <c r="D132" s="301"/>
      <c r="E132" s="301"/>
      <c r="F132" s="324" t="s">
        <v>1956</v>
      </c>
      <c r="G132" s="324"/>
      <c r="H132" s="302">
        <f>H131*0.25</f>
        <v>0</v>
      </c>
    </row>
    <row r="133" spans="2:10" s="189" customFormat="1">
      <c r="B133" s="299"/>
      <c r="C133" s="300"/>
      <c r="D133" s="301"/>
      <c r="E133" s="301"/>
      <c r="F133" s="325" t="s">
        <v>1955</v>
      </c>
      <c r="G133" s="325"/>
      <c r="H133" s="302">
        <f>H131+H132</f>
        <v>0</v>
      </c>
    </row>
    <row r="134" spans="2:10">
      <c r="B134" s="232"/>
      <c r="C134" s="227"/>
      <c r="D134" s="191"/>
      <c r="E134" s="191"/>
      <c r="F134" s="191"/>
      <c r="G134" s="191"/>
      <c r="H134" s="191"/>
      <c r="I134" s="191"/>
      <c r="J134" s="191"/>
    </row>
    <row r="135" spans="2:10">
      <c r="B135" s="232"/>
      <c r="C135" s="227"/>
      <c r="D135" s="191"/>
      <c r="E135" s="191"/>
      <c r="F135" s="191"/>
      <c r="G135" s="191"/>
      <c r="H135" s="191"/>
      <c r="I135" s="191"/>
      <c r="J135" s="191"/>
    </row>
    <row r="136" spans="2:10">
      <c r="B136" s="232"/>
      <c r="C136" s="227"/>
      <c r="D136" s="191"/>
      <c r="E136" s="191"/>
      <c r="F136" s="191"/>
      <c r="G136" s="191"/>
      <c r="H136" s="191"/>
      <c r="I136" s="191"/>
      <c r="J136" s="191"/>
    </row>
  </sheetData>
  <mergeCells count="26">
    <mergeCell ref="F132:G132"/>
    <mergeCell ref="F133:G133"/>
    <mergeCell ref="B1:J1"/>
    <mergeCell ref="B4:H4"/>
    <mergeCell ref="C5:H5"/>
    <mergeCell ref="B82:B107"/>
    <mergeCell ref="B109:B117"/>
    <mergeCell ref="C7:H7"/>
    <mergeCell ref="B9:B30"/>
    <mergeCell ref="B32:B54"/>
    <mergeCell ref="B56:B80"/>
    <mergeCell ref="B131:G131"/>
    <mergeCell ref="B119:B121"/>
    <mergeCell ref="D119:D120"/>
    <mergeCell ref="B123:B125"/>
    <mergeCell ref="D123:D124"/>
    <mergeCell ref="J127:J129"/>
    <mergeCell ref="J123:J125"/>
    <mergeCell ref="J119:J121"/>
    <mergeCell ref="B127:B129"/>
    <mergeCell ref="D127:D128"/>
    <mergeCell ref="J82:J107"/>
    <mergeCell ref="J56:J80"/>
    <mergeCell ref="J32:J54"/>
    <mergeCell ref="J9:J30"/>
    <mergeCell ref="J109:J117"/>
  </mergeCells>
  <pageMargins left="0.25" right="0.25" top="0.75" bottom="0.75" header="0.3" footer="0.3"/>
  <pageSetup paperSize="9" scale="19"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2"/>
  <dimension ref="A1:F37"/>
  <sheetViews>
    <sheetView workbookViewId="0">
      <selection activeCell="E34" sqref="E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 t="s">
        <v>273</v>
      </c>
      <c r="B1" s="2" t="s">
        <v>274</v>
      </c>
      <c r="C1" s="3" t="s">
        <v>275</v>
      </c>
      <c r="D1" s="3" t="s">
        <v>276</v>
      </c>
      <c r="E1" s="3" t="s">
        <v>278</v>
      </c>
      <c r="F1" s="3" t="s">
        <v>279</v>
      </c>
    </row>
    <row r="3" spans="1:6">
      <c r="A3" s="306" t="s">
        <v>396</v>
      </c>
      <c r="B3" s="307"/>
      <c r="C3" s="307"/>
      <c r="D3" s="307"/>
      <c r="E3" s="307"/>
      <c r="F3" s="307"/>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303" t="s">
        <v>949</v>
      </c>
      <c r="C37" s="304"/>
      <c r="D37" s="304"/>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9"/>
  <dimension ref="A7:D30"/>
  <sheetViews>
    <sheetView topLeftCell="A5" workbookViewId="0">
      <selection activeCell="F30" sqref="F30"/>
    </sheetView>
  </sheetViews>
  <sheetFormatPr defaultRowHeight="12.75"/>
  <cols>
    <col min="2" max="2" width="53" customWidth="1"/>
    <col min="3" max="3" width="14.425781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01"/>
  <dimension ref="A1:G111"/>
  <sheetViews>
    <sheetView topLeftCell="A5" workbookViewId="0">
      <selection activeCell="G5"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306" t="s">
        <v>959</v>
      </c>
      <c r="B9" s="307"/>
      <c r="C9" s="307"/>
      <c r="D9" s="307"/>
      <c r="E9" s="307"/>
      <c r="F9" s="307"/>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334" t="s">
        <v>960</v>
      </c>
      <c r="C111" s="335"/>
      <c r="D111" s="335"/>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011">
    <tabColor indexed="43"/>
  </sheetPr>
  <dimension ref="A1:G87"/>
  <sheetViews>
    <sheetView workbookViewId="0">
      <selection activeCell="D34" sqref="D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306" t="s">
        <v>961</v>
      </c>
      <c r="B3" s="307"/>
      <c r="C3" s="307"/>
      <c r="D3" s="307"/>
      <c r="E3" s="307"/>
      <c r="F3" s="307"/>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2"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303" t="s">
        <v>962</v>
      </c>
      <c r="C87" s="304"/>
      <c r="D87" s="304"/>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1"/>
  <dimension ref="A1:G115"/>
  <sheetViews>
    <sheetView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306" t="s">
        <v>963</v>
      </c>
      <c r="B3" s="307"/>
      <c r="C3" s="307"/>
      <c r="D3" s="307"/>
      <c r="E3" s="307"/>
      <c r="F3" s="307"/>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303" t="s">
        <v>826</v>
      </c>
      <c r="C115" s="304"/>
      <c r="D115" s="304"/>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dimension ref="A1:G73"/>
  <sheetViews>
    <sheetView workbookViewId="0">
      <selection activeCell="E21" sqref="E21"/>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306" t="s">
        <v>964</v>
      </c>
      <c r="B3" s="307"/>
      <c r="C3" s="307"/>
      <c r="D3" s="307"/>
      <c r="E3" s="307"/>
      <c r="F3" s="307"/>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303" t="s">
        <v>862</v>
      </c>
      <c r="C73" s="304"/>
      <c r="D73" s="304"/>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3"/>
  <dimension ref="A1:G44"/>
  <sheetViews>
    <sheetView topLeftCell="A7"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306" t="s">
        <v>965</v>
      </c>
      <c r="B3" s="307"/>
      <c r="C3" s="307"/>
      <c r="D3" s="307"/>
      <c r="E3" s="307"/>
      <c r="F3" s="307"/>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303" t="s">
        <v>1168</v>
      </c>
      <c r="C44" s="304"/>
      <c r="D44" s="304"/>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dimension ref="A1:G131"/>
  <sheetViews>
    <sheetView view="pageBreakPreview" zoomScale="60"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06" t="s">
        <v>966</v>
      </c>
      <c r="B3" s="307"/>
      <c r="C3" s="307"/>
      <c r="D3" s="307"/>
      <c r="E3" s="307"/>
      <c r="F3" s="307"/>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303" t="s">
        <v>1920</v>
      </c>
      <c r="C131" s="304"/>
      <c r="D131" s="304"/>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dimension ref="A1:M1191"/>
  <sheetViews>
    <sheetView topLeftCell="A251" workbookViewId="0">
      <selection activeCell="J258" sqref="J258"/>
    </sheetView>
  </sheetViews>
  <sheetFormatPr defaultColWidth="9.140625" defaultRowHeight="14.25"/>
  <cols>
    <col min="1" max="1" width="9.42578125" style="64" customWidth="1"/>
    <col min="2" max="6" width="9.140625" style="64"/>
    <col min="7" max="7" width="9.140625" style="66"/>
    <col min="8" max="8" width="11.28515625" style="66" bestFit="1" customWidth="1"/>
    <col min="9" max="9" width="11.85546875" style="66" bestFit="1" customWidth="1"/>
    <col min="10" max="10" width="11.28515625" style="112" bestFit="1" customWidth="1"/>
    <col min="11" max="16384" width="9.140625" style="67"/>
  </cols>
  <sheetData>
    <row r="1" spans="1:9" ht="15">
      <c r="C1" s="65" t="s">
        <v>543</v>
      </c>
    </row>
    <row r="4" spans="1:9">
      <c r="A4" s="64" t="s">
        <v>544</v>
      </c>
      <c r="I4" s="66">
        <f>+I100</f>
        <v>34385</v>
      </c>
    </row>
    <row r="5" spans="1:9" ht="15" thickBot="1"/>
    <row r="6" spans="1:9" ht="15">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5" thickBot="1"/>
    <row r="21" spans="1:9" ht="15">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5" thickBot="1"/>
    <row r="28" spans="1:9" ht="15">
      <c r="A28" s="65" t="s">
        <v>545</v>
      </c>
      <c r="D28" s="68"/>
      <c r="E28" s="68"/>
      <c r="F28" s="68"/>
      <c r="G28" s="69"/>
      <c r="H28" s="69"/>
      <c r="I28" s="70">
        <f>SUM(I24:I27)</f>
        <v>174605</v>
      </c>
    </row>
    <row r="30" spans="1:9">
      <c r="A30" s="64" t="s">
        <v>30</v>
      </c>
    </row>
    <row r="31" spans="1:9">
      <c r="A31" s="64" t="s">
        <v>31</v>
      </c>
      <c r="I31" s="66">
        <f>+I1103</f>
        <v>10965</v>
      </c>
    </row>
    <row r="32" spans="1:9" ht="15" thickBot="1"/>
    <row r="33" spans="1:9" ht="15">
      <c r="A33" s="65" t="s">
        <v>545</v>
      </c>
      <c r="D33" s="68"/>
      <c r="E33" s="68"/>
      <c r="F33" s="68"/>
      <c r="G33" s="69"/>
      <c r="H33" s="69"/>
      <c r="I33" s="70">
        <f>SUM(I31:I32)</f>
        <v>10965</v>
      </c>
    </row>
    <row r="35" spans="1:9">
      <c r="A35" s="64" t="s">
        <v>32</v>
      </c>
    </row>
    <row r="36" spans="1:9">
      <c r="A36" s="64" t="s">
        <v>33</v>
      </c>
      <c r="I36" s="66">
        <f>+I1191</f>
        <v>56062</v>
      </c>
    </row>
    <row r="37" spans="1:9" ht="15" thickBot="1"/>
    <row r="38" spans="1:9" ht="15">
      <c r="A38" s="65" t="s">
        <v>545</v>
      </c>
      <c r="D38" s="68"/>
      <c r="E38" s="68"/>
      <c r="F38" s="68"/>
      <c r="G38" s="69"/>
      <c r="H38" s="69"/>
      <c r="I38" s="70">
        <f>SUM(I36:I37)</f>
        <v>56062</v>
      </c>
    </row>
    <row r="40" spans="1:9" ht="15" thickBot="1">
      <c r="B40" s="71" t="s">
        <v>34</v>
      </c>
      <c r="C40" s="67"/>
      <c r="D40" s="72"/>
      <c r="E40" s="72"/>
      <c r="F40" s="72"/>
      <c r="G40" s="73"/>
      <c r="H40" s="73"/>
      <c r="I40" s="74">
        <f>+I6+I21+I28+I33+I38</f>
        <v>796426</v>
      </c>
    </row>
    <row r="41" spans="1:9" ht="15" thickTop="1"/>
    <row r="42" spans="1:9">
      <c r="A42" s="64" t="s">
        <v>1609</v>
      </c>
    </row>
    <row r="53" spans="1:10" ht="15">
      <c r="A53" s="65" t="s">
        <v>35</v>
      </c>
    </row>
    <row r="55" spans="1:10" ht="53.25" customHeight="1">
      <c r="A55" s="336" t="s">
        <v>598</v>
      </c>
      <c r="B55" s="336"/>
      <c r="C55" s="336"/>
      <c r="D55" s="336"/>
      <c r="E55" s="336"/>
      <c r="F55" s="336"/>
    </row>
    <row r="56" spans="1:10">
      <c r="F56" s="64" t="s">
        <v>1423</v>
      </c>
      <c r="G56" s="66">
        <v>28</v>
      </c>
      <c r="H56" s="66">
        <v>35</v>
      </c>
      <c r="I56" s="66">
        <f>+G56*H56</f>
        <v>980</v>
      </c>
      <c r="J56" s="113">
        <v>35</v>
      </c>
    </row>
    <row r="57" spans="1:10">
      <c r="J57" s="113"/>
    </row>
    <row r="58" spans="1:10" ht="109.5" customHeight="1">
      <c r="A58" s="336" t="s">
        <v>595</v>
      </c>
      <c r="B58" s="336"/>
      <c r="C58" s="336"/>
      <c r="D58" s="336"/>
      <c r="E58" s="336"/>
      <c r="F58" s="336"/>
      <c r="J58" s="113"/>
    </row>
    <row r="59" spans="1:10">
      <c r="F59" s="64" t="s">
        <v>596</v>
      </c>
      <c r="G59" s="66">
        <v>80</v>
      </c>
      <c r="H59" s="66">
        <v>70</v>
      </c>
      <c r="I59" s="66">
        <f>+G59*H59</f>
        <v>5600</v>
      </c>
      <c r="J59" s="113">
        <v>70</v>
      </c>
    </row>
    <row r="60" spans="1:10">
      <c r="J60" s="113"/>
    </row>
    <row r="61" spans="1:10" ht="50.25" customHeight="1">
      <c r="A61" s="336" t="s">
        <v>1213</v>
      </c>
      <c r="B61" s="336"/>
      <c r="C61" s="336"/>
      <c r="D61" s="336"/>
      <c r="E61" s="336"/>
      <c r="F61" s="336"/>
      <c r="J61" s="113"/>
    </row>
    <row r="62" spans="1:10">
      <c r="F62" s="64" t="s">
        <v>1214</v>
      </c>
      <c r="G62" s="66">
        <v>5.6</v>
      </c>
      <c r="H62" s="66">
        <v>140</v>
      </c>
      <c r="I62" s="66">
        <f>+G62*H62</f>
        <v>784</v>
      </c>
      <c r="J62" s="113">
        <v>140</v>
      </c>
    </row>
    <row r="63" spans="1:10">
      <c r="J63" s="113"/>
    </row>
    <row r="64" spans="1:10" ht="33.75" customHeight="1">
      <c r="A64" s="336" t="s">
        <v>1215</v>
      </c>
      <c r="B64" s="336"/>
      <c r="C64" s="336"/>
      <c r="D64" s="336"/>
      <c r="E64" s="336"/>
      <c r="F64" s="336"/>
      <c r="J64" s="113"/>
    </row>
    <row r="65" spans="1:12">
      <c r="J65" s="113"/>
    </row>
    <row r="66" spans="1:12">
      <c r="F66" s="64" t="s">
        <v>1214</v>
      </c>
      <c r="G66" s="66">
        <v>1.4</v>
      </c>
      <c r="H66" s="66">
        <v>2500</v>
      </c>
      <c r="I66" s="66">
        <f>+G66*H66</f>
        <v>3500</v>
      </c>
      <c r="J66" s="113">
        <v>2500</v>
      </c>
    </row>
    <row r="67" spans="1:12" ht="38.25" customHeight="1">
      <c r="A67" s="336" t="s">
        <v>1216</v>
      </c>
      <c r="B67" s="336"/>
      <c r="C67" s="336"/>
      <c r="D67" s="336"/>
      <c r="E67" s="336"/>
      <c r="F67" s="336"/>
      <c r="J67" s="113"/>
    </row>
    <row r="68" spans="1:12">
      <c r="J68" s="113"/>
    </row>
    <row r="69" spans="1:12">
      <c r="F69" s="64" t="s">
        <v>292</v>
      </c>
      <c r="G69" s="66">
        <v>1</v>
      </c>
      <c r="H69" s="66">
        <v>150</v>
      </c>
      <c r="I69" s="66">
        <f>+G69*H69</f>
        <v>150</v>
      </c>
      <c r="J69" s="113">
        <v>150</v>
      </c>
      <c r="L69" s="67" t="s">
        <v>1609</v>
      </c>
    </row>
    <row r="70" spans="1:12" ht="76.5" customHeight="1">
      <c r="A70" s="336" t="s">
        <v>1217</v>
      </c>
      <c r="B70" s="336"/>
      <c r="C70" s="336"/>
      <c r="D70" s="336"/>
      <c r="E70" s="336"/>
      <c r="F70" s="336"/>
      <c r="J70" s="113"/>
    </row>
    <row r="71" spans="1:12">
      <c r="J71" s="113"/>
    </row>
    <row r="72" spans="1:12">
      <c r="F72" s="64" t="s">
        <v>1218</v>
      </c>
      <c r="G72" s="66">
        <v>95</v>
      </c>
      <c r="H72" s="66">
        <v>135</v>
      </c>
      <c r="I72" s="66">
        <f>+G72*H72</f>
        <v>12825</v>
      </c>
      <c r="J72" s="113">
        <v>135</v>
      </c>
    </row>
    <row r="73" spans="1:12">
      <c r="J73" s="113"/>
    </row>
    <row r="74" spans="1:12" ht="96" customHeight="1">
      <c r="A74" s="336" t="s">
        <v>1219</v>
      </c>
      <c r="B74" s="336"/>
      <c r="C74" s="336"/>
      <c r="D74" s="336"/>
      <c r="E74" s="336"/>
      <c r="F74" s="336"/>
      <c r="J74" s="113"/>
    </row>
    <row r="75" spans="1:12">
      <c r="F75" s="64" t="s">
        <v>292</v>
      </c>
      <c r="G75" s="66">
        <v>1</v>
      </c>
      <c r="H75" s="66">
        <v>1000</v>
      </c>
      <c r="I75" s="66">
        <f>+G75*H75</f>
        <v>1000</v>
      </c>
      <c r="J75" s="113">
        <v>1000</v>
      </c>
    </row>
    <row r="76" spans="1:12">
      <c r="J76" s="113"/>
    </row>
    <row r="77" spans="1:12" ht="29.25" customHeight="1">
      <c r="A77" s="336" t="s">
        <v>211</v>
      </c>
      <c r="B77" s="336"/>
      <c r="C77" s="336"/>
      <c r="D77" s="336"/>
      <c r="E77" s="336"/>
      <c r="F77" s="336"/>
      <c r="J77" s="113"/>
    </row>
    <row r="78" spans="1:12">
      <c r="J78" s="113"/>
    </row>
    <row r="79" spans="1:12">
      <c r="F79" s="67" t="s">
        <v>1214</v>
      </c>
      <c r="G79" s="76">
        <v>6.4</v>
      </c>
      <c r="H79" s="66">
        <v>140</v>
      </c>
      <c r="I79" s="66">
        <f>+G79*H79</f>
        <v>896</v>
      </c>
      <c r="J79" s="113">
        <v>140</v>
      </c>
    </row>
    <row r="80" spans="1:12">
      <c r="J80" s="113"/>
    </row>
    <row r="81" spans="1:10" ht="28.5" customHeight="1">
      <c r="A81" s="336" t="s">
        <v>733</v>
      </c>
      <c r="B81" s="336"/>
      <c r="C81" s="336"/>
      <c r="D81" s="336"/>
      <c r="E81" s="336"/>
      <c r="F81" s="336"/>
      <c r="J81" s="113"/>
    </row>
    <row r="82" spans="1:10">
      <c r="J82" s="113"/>
    </row>
    <row r="83" spans="1:10">
      <c r="F83" s="64" t="s">
        <v>596</v>
      </c>
      <c r="G83" s="66">
        <v>90</v>
      </c>
      <c r="H83" s="66">
        <v>3</v>
      </c>
      <c r="I83" s="66">
        <f>+G83*H83</f>
        <v>270</v>
      </c>
      <c r="J83" s="113">
        <v>3</v>
      </c>
    </row>
    <row r="84" spans="1:10">
      <c r="J84" s="113"/>
    </row>
    <row r="85" spans="1:10" ht="42" customHeight="1">
      <c r="A85" s="336" t="s">
        <v>1356</v>
      </c>
      <c r="B85" s="336"/>
      <c r="C85" s="336"/>
      <c r="D85" s="336"/>
      <c r="E85" s="336"/>
      <c r="F85" s="336"/>
      <c r="J85" s="113"/>
    </row>
    <row r="86" spans="1:10">
      <c r="F86" s="64" t="s">
        <v>292</v>
      </c>
      <c r="G86" s="66">
        <v>1</v>
      </c>
      <c r="H86" s="66">
        <v>6500</v>
      </c>
      <c r="I86" s="66">
        <f>+G86*H86</f>
        <v>6500</v>
      </c>
      <c r="J86" s="113">
        <v>6500</v>
      </c>
    </row>
    <row r="87" spans="1:10">
      <c r="J87" s="113"/>
    </row>
    <row r="88" spans="1:10" ht="34.5" customHeight="1">
      <c r="A88" s="336" t="s">
        <v>1357</v>
      </c>
      <c r="B88" s="336"/>
      <c r="C88" s="336"/>
      <c r="D88" s="336"/>
      <c r="E88" s="336"/>
      <c r="F88" s="336"/>
      <c r="J88" s="113"/>
    </row>
    <row r="89" spans="1:10">
      <c r="F89" s="64" t="s">
        <v>1358</v>
      </c>
      <c r="G89" s="76">
        <v>1</v>
      </c>
      <c r="H89" s="66">
        <v>180</v>
      </c>
      <c r="I89" s="66">
        <f>+G89*H89</f>
        <v>180</v>
      </c>
      <c r="J89" s="113">
        <v>180</v>
      </c>
    </row>
    <row r="90" spans="1:10">
      <c r="J90" s="113"/>
    </row>
    <row r="91" spans="1:10" ht="46.5" customHeight="1">
      <c r="A91" s="336" t="s">
        <v>1359</v>
      </c>
      <c r="B91" s="336"/>
      <c r="C91" s="336"/>
      <c r="D91" s="336"/>
      <c r="E91" s="336"/>
      <c r="F91" s="336"/>
      <c r="J91" s="113"/>
    </row>
    <row r="92" spans="1:10">
      <c r="F92" s="64" t="s">
        <v>1358</v>
      </c>
      <c r="G92" s="76">
        <v>1</v>
      </c>
      <c r="H92" s="66">
        <v>200</v>
      </c>
      <c r="I92" s="66">
        <f>+G92*H92</f>
        <v>200</v>
      </c>
      <c r="J92" s="113">
        <v>200</v>
      </c>
    </row>
    <row r="93" spans="1:10">
      <c r="J93" s="113"/>
    </row>
    <row r="94" spans="1:10">
      <c r="A94" s="336" t="s">
        <v>49</v>
      </c>
      <c r="B94" s="336"/>
      <c r="C94" s="336"/>
      <c r="D94" s="336"/>
      <c r="E94" s="336"/>
      <c r="F94" s="336"/>
      <c r="J94" s="113"/>
    </row>
    <row r="95" spans="1:10">
      <c r="F95" s="64" t="s">
        <v>50</v>
      </c>
      <c r="G95" s="66">
        <v>1</v>
      </c>
      <c r="H95" s="66">
        <v>500</v>
      </c>
      <c r="I95" s="66">
        <f>+G95*H95</f>
        <v>500</v>
      </c>
      <c r="J95" s="113">
        <v>500</v>
      </c>
    </row>
    <row r="96" spans="1:10">
      <c r="J96" s="113"/>
    </row>
    <row r="97" spans="1:10" ht="27" customHeight="1">
      <c r="A97" s="336" t="s">
        <v>1588</v>
      </c>
      <c r="B97" s="336"/>
      <c r="C97" s="336"/>
      <c r="D97" s="336"/>
      <c r="E97" s="336"/>
      <c r="F97" s="336"/>
      <c r="J97" s="113"/>
    </row>
    <row r="98" spans="1:10">
      <c r="J98" s="113"/>
    </row>
    <row r="99" spans="1:10" ht="15" thickBot="1">
      <c r="F99" s="64" t="s">
        <v>50</v>
      </c>
      <c r="G99" s="66">
        <v>1</v>
      </c>
      <c r="H99" s="66">
        <v>1000</v>
      </c>
      <c r="I99" s="66">
        <f>+G99*H99</f>
        <v>1000</v>
      </c>
      <c r="J99" s="113">
        <v>1000</v>
      </c>
    </row>
    <row r="100" spans="1:10" ht="15">
      <c r="C100" s="77" t="s">
        <v>545</v>
      </c>
      <c r="D100" s="77"/>
      <c r="E100" s="77"/>
      <c r="F100" s="77"/>
      <c r="G100" s="78"/>
      <c r="H100" s="78"/>
      <c r="I100" s="78">
        <f>SUM(I56:I99)</f>
        <v>34385</v>
      </c>
      <c r="J100" s="114"/>
    </row>
    <row r="101" spans="1:10">
      <c r="J101" s="113"/>
    </row>
    <row r="102" spans="1:10">
      <c r="J102" s="113"/>
    </row>
    <row r="103" spans="1:10">
      <c r="J103" s="113"/>
    </row>
    <row r="104" spans="1:10" ht="15">
      <c r="A104" s="65" t="s">
        <v>129</v>
      </c>
      <c r="J104" s="113"/>
    </row>
    <row r="105" spans="1:10">
      <c r="J105" s="113"/>
    </row>
    <row r="106" spans="1:10" ht="15">
      <c r="A106" s="65" t="s">
        <v>130</v>
      </c>
      <c r="J106" s="113"/>
    </row>
    <row r="107" spans="1:10">
      <c r="J107" s="113"/>
    </row>
    <row r="108" spans="1:10" ht="51" customHeight="1">
      <c r="A108" s="339" t="s">
        <v>1131</v>
      </c>
      <c r="B108" s="339"/>
      <c r="C108" s="339"/>
      <c r="D108" s="339"/>
      <c r="E108" s="339"/>
      <c r="F108" s="339"/>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336" t="s">
        <v>1132</v>
      </c>
      <c r="B112" s="340"/>
      <c r="C112" s="340"/>
      <c r="D112" s="340"/>
      <c r="E112" s="340"/>
      <c r="F112" s="340"/>
      <c r="J112" s="113"/>
    </row>
    <row r="113" spans="1:10">
      <c r="F113" s="67" t="s">
        <v>1133</v>
      </c>
      <c r="G113" s="66">
        <v>6</v>
      </c>
      <c r="H113" s="66">
        <v>500</v>
      </c>
      <c r="I113" s="66">
        <f>+G113*H113</f>
        <v>3000</v>
      </c>
      <c r="J113" s="113">
        <v>500</v>
      </c>
    </row>
    <row r="114" spans="1:10">
      <c r="F114" s="67"/>
      <c r="J114" s="113"/>
    </row>
    <row r="115" spans="1:10" ht="34.5" customHeight="1">
      <c r="A115" s="336" t="s">
        <v>1134</v>
      </c>
      <c r="B115" s="340"/>
      <c r="C115" s="340"/>
      <c r="D115" s="340"/>
      <c r="E115" s="340"/>
      <c r="F115" s="340"/>
      <c r="J115" s="113"/>
    </row>
    <row r="116" spans="1:10">
      <c r="F116" s="67"/>
      <c r="J116" s="113"/>
    </row>
    <row r="117" spans="1:10" ht="15" thickBot="1">
      <c r="F117" s="67" t="s">
        <v>292</v>
      </c>
      <c r="G117" s="66">
        <v>120</v>
      </c>
      <c r="H117" s="66">
        <v>20</v>
      </c>
      <c r="I117" s="66">
        <f>+G117*H117</f>
        <v>2400</v>
      </c>
      <c r="J117" s="113">
        <v>20</v>
      </c>
    </row>
    <row r="118" spans="1:10" ht="15">
      <c r="C118" s="77" t="s">
        <v>545</v>
      </c>
      <c r="D118" s="77"/>
      <c r="E118" s="77"/>
      <c r="F118" s="77"/>
      <c r="G118" s="78"/>
      <c r="H118" s="78"/>
      <c r="I118" s="78">
        <f>SUM(I110:I117)</f>
        <v>5400</v>
      </c>
      <c r="J118" s="114"/>
    </row>
    <row r="119" spans="1:10">
      <c r="J119" s="113"/>
    </row>
    <row r="120" spans="1:10">
      <c r="J120" s="113"/>
    </row>
    <row r="121" spans="1:10" ht="15">
      <c r="A121" s="65" t="s">
        <v>549</v>
      </c>
      <c r="J121" s="113"/>
    </row>
    <row r="122" spans="1:10">
      <c r="J122" s="113"/>
    </row>
    <row r="123" spans="1:10" ht="80.25" customHeight="1">
      <c r="A123" s="336" t="s">
        <v>1673</v>
      </c>
      <c r="B123" s="336"/>
      <c r="C123" s="336"/>
      <c r="D123" s="336"/>
      <c r="E123" s="336"/>
      <c r="F123" s="336"/>
      <c r="J123" s="113"/>
    </row>
    <row r="124" spans="1:10">
      <c r="F124" s="67" t="s">
        <v>1218</v>
      </c>
      <c r="G124" s="76">
        <v>20</v>
      </c>
      <c r="H124" s="66">
        <v>90</v>
      </c>
      <c r="I124" s="66">
        <f>+G124*H124</f>
        <v>1800</v>
      </c>
      <c r="J124" s="113">
        <v>90</v>
      </c>
    </row>
    <row r="125" spans="1:10">
      <c r="A125" s="64" t="s">
        <v>1609</v>
      </c>
      <c r="J125" s="113"/>
    </row>
    <row r="126" spans="1:10" ht="41.25" customHeight="1">
      <c r="A126" s="336" t="s">
        <v>947</v>
      </c>
      <c r="B126" s="336"/>
      <c r="C126" s="336"/>
      <c r="D126" s="336"/>
      <c r="E126" s="336"/>
      <c r="F126" s="336"/>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5" thickBot="1">
      <c r="J132" s="113"/>
    </row>
    <row r="133" spans="1:10" ht="15">
      <c r="C133" s="77" t="s">
        <v>545</v>
      </c>
      <c r="D133" s="77"/>
      <c r="E133" s="77"/>
      <c r="F133" s="77"/>
      <c r="G133" s="78"/>
      <c r="H133" s="78"/>
      <c r="I133" s="78">
        <f>SUM(I124:I132)</f>
        <v>2065</v>
      </c>
      <c r="J133" s="114"/>
    </row>
    <row r="134" spans="1:10">
      <c r="J134" s="113"/>
    </row>
    <row r="135" spans="1:10" ht="15">
      <c r="A135" s="65" t="s">
        <v>550</v>
      </c>
      <c r="J135" s="113"/>
    </row>
    <row r="136" spans="1:10">
      <c r="J136" s="113"/>
    </row>
    <row r="137" spans="1:10" ht="165.75" customHeight="1">
      <c r="A137" s="336" t="s">
        <v>761</v>
      </c>
      <c r="B137" s="336"/>
      <c r="C137" s="336"/>
      <c r="D137" s="336"/>
      <c r="E137" s="336"/>
      <c r="F137" s="336"/>
      <c r="J137" s="113"/>
    </row>
    <row r="138" spans="1:10">
      <c r="J138" s="113"/>
    </row>
    <row r="139" spans="1:10">
      <c r="A139" s="64" t="s">
        <v>762</v>
      </c>
      <c r="J139" s="113"/>
    </row>
    <row r="140" spans="1:10">
      <c r="A140" s="64" t="s">
        <v>763</v>
      </c>
      <c r="J140" s="113"/>
    </row>
    <row r="141" spans="1:10">
      <c r="A141" s="64" t="s">
        <v>412</v>
      </c>
      <c r="J141" s="113"/>
    </row>
    <row r="142" spans="1:10" ht="75" customHeight="1">
      <c r="A142" s="336" t="s">
        <v>983</v>
      </c>
      <c r="B142" s="336"/>
      <c r="C142" s="336"/>
      <c r="D142" s="336"/>
      <c r="E142" s="336"/>
      <c r="F142" s="336"/>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336" t="s">
        <v>1893</v>
      </c>
      <c r="B174" s="336"/>
      <c r="C174" s="336"/>
      <c r="D174" s="336"/>
      <c r="E174" s="336"/>
      <c r="F174" s="336"/>
      <c r="J174" s="113"/>
    </row>
    <row r="175" spans="1:10">
      <c r="J175" s="113"/>
    </row>
    <row r="176" spans="1:10">
      <c r="F176" s="64" t="s">
        <v>1358</v>
      </c>
      <c r="G176" s="66">
        <v>1</v>
      </c>
      <c r="H176" s="66">
        <v>39600</v>
      </c>
      <c r="I176" s="66">
        <f>+G176*H176</f>
        <v>39600</v>
      </c>
      <c r="J176" s="113">
        <v>39600</v>
      </c>
    </row>
    <row r="177" spans="1:10">
      <c r="J177" s="113"/>
    </row>
    <row r="178" spans="1:10" ht="36.75" customHeight="1">
      <c r="A178" s="336" t="s">
        <v>142</v>
      </c>
      <c r="B178" s="336"/>
      <c r="C178" s="336"/>
      <c r="D178" s="336"/>
      <c r="E178" s="336"/>
      <c r="F178" s="336"/>
      <c r="J178" s="113"/>
    </row>
    <row r="179" spans="1:10">
      <c r="J179" s="113"/>
    </row>
    <row r="180" spans="1:10">
      <c r="F180" s="64" t="s">
        <v>1358</v>
      </c>
      <c r="G180" s="66">
        <v>1</v>
      </c>
      <c r="H180" s="66">
        <v>500</v>
      </c>
      <c r="I180" s="66">
        <f>+G180*H180</f>
        <v>500</v>
      </c>
      <c r="J180" s="113">
        <v>500</v>
      </c>
    </row>
    <row r="181" spans="1:10">
      <c r="J181" s="113"/>
    </row>
    <row r="182" spans="1:10" ht="48" customHeight="1">
      <c r="A182" s="336" t="s">
        <v>1894</v>
      </c>
      <c r="B182" s="336"/>
      <c r="C182" s="336"/>
      <c r="D182" s="336"/>
      <c r="E182" s="336"/>
      <c r="F182" s="336"/>
      <c r="J182" s="113"/>
    </row>
    <row r="183" spans="1:10">
      <c r="A183" s="64" t="s">
        <v>1895</v>
      </c>
      <c r="J183" s="113"/>
    </row>
    <row r="184" spans="1:10" ht="48" customHeight="1">
      <c r="A184" s="336" t="s">
        <v>706</v>
      </c>
      <c r="B184" s="336"/>
      <c r="C184" s="336"/>
      <c r="D184" s="336"/>
      <c r="E184" s="336"/>
      <c r="F184" s="336"/>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336" t="s">
        <v>1048</v>
      </c>
      <c r="B189" s="336"/>
      <c r="C189" s="336"/>
      <c r="D189" s="336"/>
      <c r="E189" s="336"/>
      <c r="F189" s="336"/>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336" t="s">
        <v>1893</v>
      </c>
      <c r="B205" s="336"/>
      <c r="C205" s="336"/>
      <c r="D205" s="336"/>
      <c r="E205" s="336"/>
      <c r="F205" s="336"/>
      <c r="J205" s="113"/>
    </row>
    <row r="206" spans="1:10">
      <c r="J206" s="113"/>
    </row>
    <row r="207" spans="1:10">
      <c r="F207" s="64" t="s">
        <v>292</v>
      </c>
      <c r="G207" s="66">
        <v>1</v>
      </c>
      <c r="H207" s="66">
        <v>5850</v>
      </c>
      <c r="I207" s="66">
        <f>+G207*H207</f>
        <v>5850</v>
      </c>
      <c r="J207" s="113">
        <v>5850</v>
      </c>
    </row>
    <row r="208" spans="1:10">
      <c r="J208" s="113"/>
    </row>
    <row r="209" spans="1:10" ht="59.25" customHeight="1">
      <c r="A209" s="336" t="s">
        <v>1059</v>
      </c>
      <c r="B209" s="336"/>
      <c r="C209" s="336"/>
      <c r="D209" s="336"/>
      <c r="E209" s="336"/>
      <c r="F209" s="336"/>
      <c r="J209" s="113"/>
    </row>
    <row r="210" spans="1:10" ht="59.25" customHeight="1">
      <c r="A210" s="336" t="s">
        <v>6</v>
      </c>
      <c r="B210" s="336"/>
      <c r="C210" s="336"/>
      <c r="D210" s="336"/>
      <c r="E210" s="336"/>
      <c r="F210" s="336"/>
      <c r="J210" s="113"/>
    </row>
    <row r="211" spans="1:10" ht="30.75" customHeight="1">
      <c r="A211" s="336" t="s">
        <v>7</v>
      </c>
      <c r="B211" s="336"/>
      <c r="C211" s="336"/>
      <c r="D211" s="336"/>
      <c r="E211" s="336"/>
      <c r="F211" s="336"/>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336" t="s">
        <v>1893</v>
      </c>
      <c r="B223" s="336"/>
      <c r="C223" s="336"/>
      <c r="D223" s="336"/>
      <c r="E223" s="336"/>
      <c r="F223" s="336"/>
      <c r="J223" s="113"/>
    </row>
    <row r="224" spans="1:10">
      <c r="J224" s="113"/>
    </row>
    <row r="225" spans="1:10">
      <c r="F225" s="64" t="s">
        <v>292</v>
      </c>
      <c r="G225" s="66">
        <v>1</v>
      </c>
      <c r="H225" s="66">
        <v>2750</v>
      </c>
      <c r="I225" s="66">
        <f>+G225*H225</f>
        <v>2750</v>
      </c>
      <c r="J225" s="113">
        <v>2750</v>
      </c>
    </row>
    <row r="226" spans="1:10">
      <c r="J226" s="113"/>
    </row>
    <row r="227" spans="1:10" ht="133.5" customHeight="1">
      <c r="A227" s="336" t="s">
        <v>1927</v>
      </c>
      <c r="B227" s="336"/>
      <c r="C227" s="336"/>
      <c r="D227" s="336"/>
      <c r="E227" s="336"/>
      <c r="F227" s="336"/>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336" t="s">
        <v>1893</v>
      </c>
      <c r="B240" s="336"/>
      <c r="C240" s="336"/>
      <c r="D240" s="336"/>
      <c r="E240" s="336"/>
      <c r="F240" s="336"/>
      <c r="J240" s="113"/>
    </row>
    <row r="241" spans="1:10">
      <c r="J241" s="113"/>
    </row>
    <row r="242" spans="1:10">
      <c r="F242" s="64" t="s">
        <v>292</v>
      </c>
      <c r="G242" s="66">
        <v>1</v>
      </c>
      <c r="H242" s="66">
        <v>4100</v>
      </c>
      <c r="I242" s="66">
        <f>+G242*H242</f>
        <v>4100</v>
      </c>
      <c r="J242" s="113">
        <v>4100</v>
      </c>
    </row>
    <row r="243" spans="1:10">
      <c r="J243" s="113"/>
    </row>
    <row r="244" spans="1:10" ht="133.5" customHeight="1">
      <c r="A244" s="336" t="s">
        <v>1786</v>
      </c>
      <c r="B244" s="336"/>
      <c r="C244" s="336"/>
      <c r="D244" s="336"/>
      <c r="E244" s="336"/>
      <c r="F244" s="336"/>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336" t="s">
        <v>1893</v>
      </c>
      <c r="B258" s="336"/>
      <c r="C258" s="336"/>
      <c r="D258" s="336"/>
      <c r="E258" s="336"/>
      <c r="F258" s="336"/>
      <c r="J258" s="113"/>
    </row>
    <row r="259" spans="1:10">
      <c r="J259" s="113"/>
    </row>
    <row r="260" spans="1:10">
      <c r="F260" s="64" t="s">
        <v>292</v>
      </c>
      <c r="G260" s="66">
        <v>1</v>
      </c>
      <c r="H260" s="66">
        <v>3300</v>
      </c>
      <c r="I260" s="66">
        <f>+G260*H260</f>
        <v>3300</v>
      </c>
      <c r="J260" s="113">
        <v>3300</v>
      </c>
    </row>
    <row r="261" spans="1:10">
      <c r="J261" s="113"/>
    </row>
    <row r="262" spans="1:10" ht="134.25" customHeight="1">
      <c r="A262" s="336" t="s">
        <v>1788</v>
      </c>
      <c r="B262" s="336"/>
      <c r="C262" s="336"/>
      <c r="D262" s="336"/>
      <c r="E262" s="336"/>
      <c r="F262" s="336"/>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336" t="s">
        <v>1893</v>
      </c>
      <c r="B276" s="336"/>
      <c r="C276" s="336"/>
      <c r="D276" s="336"/>
      <c r="E276" s="336"/>
      <c r="F276" s="336"/>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336" t="s">
        <v>1220</v>
      </c>
      <c r="B280" s="336"/>
      <c r="C280" s="336"/>
      <c r="D280" s="336"/>
      <c r="E280" s="336"/>
      <c r="F280" s="336"/>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336" t="s">
        <v>1893</v>
      </c>
      <c r="B291" s="336"/>
      <c r="C291" s="336"/>
      <c r="D291" s="336"/>
      <c r="E291" s="336"/>
      <c r="F291" s="336"/>
      <c r="J291" s="113"/>
    </row>
    <row r="292" spans="1:10">
      <c r="J292" s="113"/>
    </row>
    <row r="293" spans="1:10">
      <c r="F293" s="64" t="s">
        <v>292</v>
      </c>
      <c r="G293" s="66">
        <v>1</v>
      </c>
      <c r="H293" s="66">
        <v>3850</v>
      </c>
      <c r="I293" s="66">
        <f>+G293*H293</f>
        <v>3850</v>
      </c>
      <c r="J293" s="113">
        <v>3850</v>
      </c>
    </row>
    <row r="294" spans="1:10">
      <c r="J294" s="113"/>
    </row>
    <row r="295" spans="1:10" ht="104.25" customHeight="1">
      <c r="A295" s="336" t="s">
        <v>212</v>
      </c>
      <c r="B295" s="336"/>
      <c r="C295" s="336"/>
      <c r="D295" s="336"/>
      <c r="E295" s="336"/>
      <c r="F295" s="336"/>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336" t="s">
        <v>1893</v>
      </c>
      <c r="B304" s="336"/>
      <c r="C304" s="336"/>
      <c r="D304" s="336"/>
      <c r="E304" s="336"/>
      <c r="F304" s="336"/>
      <c r="J304" s="113"/>
    </row>
    <row r="305" spans="1:10">
      <c r="J305" s="113"/>
    </row>
    <row r="306" spans="1:10">
      <c r="F306" s="64" t="s">
        <v>292</v>
      </c>
      <c r="G306" s="66">
        <v>1</v>
      </c>
      <c r="H306" s="66">
        <v>2650</v>
      </c>
      <c r="I306" s="66">
        <f>+G306*H306</f>
        <v>2650</v>
      </c>
      <c r="J306" s="113">
        <v>2650</v>
      </c>
    </row>
    <row r="307" spans="1:10">
      <c r="J307" s="113"/>
    </row>
    <row r="308" spans="1:10" ht="90" customHeight="1">
      <c r="A308" s="336" t="s">
        <v>903</v>
      </c>
      <c r="B308" s="336"/>
      <c r="C308" s="336"/>
      <c r="D308" s="336"/>
      <c r="E308" s="336"/>
      <c r="F308" s="336"/>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336" t="s">
        <v>1893</v>
      </c>
      <c r="B314" s="336"/>
      <c r="C314" s="336"/>
      <c r="D314" s="336"/>
      <c r="E314" s="336"/>
      <c r="F314" s="336"/>
      <c r="J314" s="113"/>
    </row>
    <row r="315" spans="1:10">
      <c r="J315" s="113"/>
    </row>
    <row r="316" spans="1:10">
      <c r="F316" s="64" t="s">
        <v>292</v>
      </c>
      <c r="G316" s="66">
        <v>1</v>
      </c>
      <c r="H316" s="66">
        <v>820</v>
      </c>
      <c r="I316" s="66">
        <f>+G316*H316</f>
        <v>820</v>
      </c>
      <c r="J316" s="113">
        <v>820</v>
      </c>
    </row>
    <row r="317" spans="1:10">
      <c r="J317" s="113"/>
    </row>
    <row r="318" spans="1:10" ht="105" customHeight="1">
      <c r="A318" s="336" t="s">
        <v>906</v>
      </c>
      <c r="B318" s="336"/>
      <c r="C318" s="336"/>
      <c r="D318" s="336"/>
      <c r="E318" s="336"/>
      <c r="F318" s="336"/>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336" t="s">
        <v>1893</v>
      </c>
      <c r="B344" s="336"/>
      <c r="C344" s="336"/>
      <c r="D344" s="336"/>
      <c r="E344" s="336"/>
      <c r="F344" s="336"/>
      <c r="J344" s="113"/>
    </row>
    <row r="345" spans="1:10">
      <c r="J345" s="113"/>
    </row>
    <row r="346" spans="1:10">
      <c r="F346" s="64" t="s">
        <v>292</v>
      </c>
      <c r="G346" s="66">
        <v>1</v>
      </c>
      <c r="H346" s="66">
        <v>9400</v>
      </c>
      <c r="I346" s="66">
        <f>+G346*H346</f>
        <v>9400</v>
      </c>
      <c r="J346" s="113">
        <v>9400</v>
      </c>
    </row>
    <row r="347" spans="1:10">
      <c r="J347" s="113"/>
    </row>
    <row r="348" spans="1:10" ht="15" thickBot="1">
      <c r="J348" s="113"/>
    </row>
    <row r="349" spans="1:10" ht="15">
      <c r="C349" s="77" t="s">
        <v>545</v>
      </c>
      <c r="D349" s="77"/>
      <c r="E349" s="77"/>
      <c r="F349" s="77"/>
      <c r="G349" s="78"/>
      <c r="H349" s="78"/>
      <c r="I349" s="78">
        <f>SUM(I137:I348)</f>
        <v>77718</v>
      </c>
      <c r="J349" s="114"/>
    </row>
    <row r="350" spans="1:10">
      <c r="J350" s="113"/>
    </row>
    <row r="351" spans="1:10">
      <c r="J351" s="113"/>
    </row>
    <row r="352" spans="1:10" ht="15">
      <c r="A352" s="65" t="s">
        <v>551</v>
      </c>
      <c r="J352" s="113"/>
    </row>
    <row r="353" spans="1:13">
      <c r="J353" s="113"/>
    </row>
    <row r="354" spans="1:13" ht="60.75" customHeight="1">
      <c r="A354" s="336" t="s">
        <v>1757</v>
      </c>
      <c r="B354" s="336"/>
      <c r="C354" s="336"/>
      <c r="D354" s="336"/>
      <c r="E354" s="336"/>
      <c r="F354" s="336"/>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5" thickBot="1">
      <c r="J365" s="113"/>
    </row>
    <row r="366" spans="1:13" ht="15">
      <c r="C366" s="77" t="s">
        <v>545</v>
      </c>
      <c r="D366" s="77"/>
      <c r="E366" s="77"/>
      <c r="F366" s="77"/>
      <c r="G366" s="78"/>
      <c r="H366" s="78"/>
      <c r="I366" s="78">
        <f>SUM(I356:I365)</f>
        <v>11577</v>
      </c>
      <c r="J366" s="114"/>
    </row>
    <row r="367" spans="1:13">
      <c r="J367" s="113"/>
    </row>
    <row r="368" spans="1:13">
      <c r="A368" s="64" t="s">
        <v>1609</v>
      </c>
      <c r="J368" s="113"/>
    </row>
    <row r="369" spans="1:10" ht="15">
      <c r="A369" s="65" t="s">
        <v>510</v>
      </c>
      <c r="J369" s="113"/>
    </row>
    <row r="370" spans="1:10">
      <c r="J370" s="113"/>
    </row>
    <row r="371" spans="1:10" ht="90.75" customHeight="1">
      <c r="A371" s="336" t="s">
        <v>511</v>
      </c>
      <c r="B371" s="336"/>
      <c r="C371" s="336"/>
      <c r="D371" s="336"/>
      <c r="E371" s="336"/>
      <c r="F371" s="336"/>
      <c r="J371" s="113"/>
    </row>
    <row r="372" spans="1:10">
      <c r="A372" s="64" t="s">
        <v>512</v>
      </c>
      <c r="J372" s="113"/>
    </row>
    <row r="373" spans="1:10">
      <c r="A373" s="64" t="s">
        <v>513</v>
      </c>
      <c r="J373" s="113"/>
    </row>
    <row r="374" spans="1:10">
      <c r="A374" s="64" t="s">
        <v>229</v>
      </c>
      <c r="J374" s="113"/>
    </row>
    <row r="375" spans="1:10" ht="32.25" customHeight="1">
      <c r="A375" s="336" t="s">
        <v>51</v>
      </c>
      <c r="B375" s="336"/>
      <c r="C375" s="336"/>
      <c r="D375" s="336"/>
      <c r="E375" s="336"/>
      <c r="F375" s="336"/>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336" t="s">
        <v>58</v>
      </c>
      <c r="B391" s="336"/>
      <c r="C391" s="336"/>
      <c r="D391" s="336"/>
      <c r="E391" s="336"/>
      <c r="F391" s="336"/>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336" t="s">
        <v>86</v>
      </c>
      <c r="B398" s="336"/>
      <c r="C398" s="336"/>
      <c r="D398" s="336"/>
      <c r="E398" s="336"/>
      <c r="F398" s="336"/>
      <c r="J398" s="113"/>
    </row>
    <row r="399" spans="1:10">
      <c r="A399" s="64" t="s">
        <v>87</v>
      </c>
      <c r="J399" s="113"/>
    </row>
    <row r="400" spans="1:10">
      <c r="A400" s="64" t="s">
        <v>88</v>
      </c>
      <c r="J400" s="113"/>
    </row>
    <row r="401" spans="1:10">
      <c r="A401" s="64" t="s">
        <v>89</v>
      </c>
      <c r="J401" s="113"/>
    </row>
    <row r="402" spans="1:10">
      <c r="J402" s="113"/>
    </row>
    <row r="403" spans="1:10" ht="33" customHeight="1">
      <c r="A403" s="336" t="s">
        <v>90</v>
      </c>
      <c r="B403" s="336"/>
      <c r="C403" s="336"/>
      <c r="D403" s="336"/>
      <c r="E403" s="336"/>
      <c r="F403" s="336"/>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336" t="s">
        <v>91</v>
      </c>
      <c r="B407" s="336"/>
      <c r="C407" s="336"/>
      <c r="D407" s="336"/>
      <c r="E407" s="336"/>
      <c r="F407" s="336"/>
      <c r="J407" s="113"/>
    </row>
    <row r="408" spans="1:10">
      <c r="A408" s="64" t="s">
        <v>87</v>
      </c>
      <c r="J408" s="113"/>
    </row>
    <row r="409" spans="1:10">
      <c r="A409" s="64" t="s">
        <v>92</v>
      </c>
      <c r="J409" s="113"/>
    </row>
    <row r="410" spans="1:10" ht="30.75" customHeight="1">
      <c r="A410" s="336" t="s">
        <v>90</v>
      </c>
      <c r="B410" s="336"/>
      <c r="C410" s="336"/>
      <c r="D410" s="336"/>
      <c r="E410" s="336"/>
      <c r="F410" s="336"/>
      <c r="J410" s="113"/>
    </row>
    <row r="411" spans="1:10">
      <c r="J411" s="113"/>
    </row>
    <row r="412" spans="1:10">
      <c r="F412" s="64" t="s">
        <v>292</v>
      </c>
      <c r="G412" s="66">
        <v>5</v>
      </c>
      <c r="H412" s="66">
        <v>87</v>
      </c>
      <c r="I412" s="66">
        <f>+G412*H412</f>
        <v>435</v>
      </c>
      <c r="J412" s="113">
        <v>87</v>
      </c>
    </row>
    <row r="413" spans="1:10">
      <c r="J413" s="113"/>
    </row>
    <row r="414" spans="1:10" ht="46.5" customHeight="1">
      <c r="A414" s="336" t="s">
        <v>1681</v>
      </c>
      <c r="B414" s="336"/>
      <c r="C414" s="336"/>
      <c r="D414" s="336"/>
      <c r="E414" s="336"/>
      <c r="F414" s="336"/>
      <c r="J414" s="113"/>
    </row>
    <row r="415" spans="1:10">
      <c r="A415" s="64" t="s">
        <v>87</v>
      </c>
      <c r="J415" s="113"/>
    </row>
    <row r="416" spans="1:10">
      <c r="A416" s="64" t="s">
        <v>1682</v>
      </c>
      <c r="J416" s="113"/>
    </row>
    <row r="417" spans="1:10" ht="30" customHeight="1">
      <c r="A417" s="336" t="s">
        <v>90</v>
      </c>
      <c r="B417" s="336"/>
      <c r="C417" s="336"/>
      <c r="D417" s="336"/>
      <c r="E417" s="336"/>
      <c r="F417" s="336"/>
      <c r="J417" s="113"/>
    </row>
    <row r="418" spans="1:10">
      <c r="J418" s="113"/>
    </row>
    <row r="419" spans="1:10">
      <c r="F419" s="64" t="s">
        <v>292</v>
      </c>
      <c r="G419" s="66">
        <v>2</v>
      </c>
      <c r="H419" s="66">
        <v>130</v>
      </c>
      <c r="I419" s="66">
        <f>+G419*H419</f>
        <v>260</v>
      </c>
      <c r="J419" s="113">
        <v>130</v>
      </c>
    </row>
    <row r="420" spans="1:10">
      <c r="J420" s="113"/>
    </row>
    <row r="421" spans="1:10" ht="52.5" customHeight="1">
      <c r="A421" s="336" t="s">
        <v>1683</v>
      </c>
      <c r="B421" s="336"/>
      <c r="C421" s="336"/>
      <c r="D421" s="336"/>
      <c r="E421" s="336"/>
      <c r="F421" s="336"/>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336" t="s">
        <v>1685</v>
      </c>
      <c r="B427" s="336"/>
      <c r="C427" s="336"/>
      <c r="D427" s="336"/>
      <c r="E427" s="336"/>
      <c r="F427" s="336"/>
      <c r="J427" s="113"/>
    </row>
    <row r="428" spans="1:10">
      <c r="B428" s="64" t="s">
        <v>87</v>
      </c>
      <c r="J428" s="113"/>
    </row>
    <row r="429" spans="1:10">
      <c r="A429" s="64" t="s">
        <v>1686</v>
      </c>
      <c r="J429" s="113"/>
    </row>
    <row r="430" spans="1:10">
      <c r="A430" s="64" t="s">
        <v>1687</v>
      </c>
      <c r="J430" s="113"/>
    </row>
    <row r="431" spans="1:10" ht="38.25" customHeight="1">
      <c r="A431" s="336" t="s">
        <v>90</v>
      </c>
      <c r="B431" s="336"/>
      <c r="C431" s="336"/>
      <c r="D431" s="336"/>
      <c r="E431" s="336"/>
      <c r="F431" s="336"/>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336" t="s">
        <v>1689</v>
      </c>
      <c r="B436" s="336"/>
      <c r="C436" s="336"/>
      <c r="D436" s="336"/>
      <c r="E436" s="336"/>
      <c r="F436" s="336"/>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336" t="s">
        <v>1694</v>
      </c>
      <c r="B441" s="336"/>
      <c r="C441" s="336"/>
      <c r="D441" s="336"/>
      <c r="E441" s="336"/>
      <c r="F441" s="336"/>
      <c r="J441" s="113"/>
    </row>
    <row r="442" spans="1:10">
      <c r="J442" s="113"/>
    </row>
    <row r="443" spans="1:10">
      <c r="F443" s="64" t="s">
        <v>292</v>
      </c>
      <c r="G443" s="66">
        <v>4</v>
      </c>
      <c r="H443" s="66">
        <v>190</v>
      </c>
      <c r="I443" s="66">
        <f>+G443*H443</f>
        <v>760</v>
      </c>
      <c r="J443" s="113">
        <v>190</v>
      </c>
    </row>
    <row r="444" spans="1:10">
      <c r="J444" s="113"/>
    </row>
    <row r="445" spans="1:10" ht="50.25" customHeight="1">
      <c r="A445" s="336" t="s">
        <v>869</v>
      </c>
      <c r="B445" s="336"/>
      <c r="C445" s="336"/>
      <c r="D445" s="336"/>
      <c r="E445" s="336"/>
      <c r="F445" s="336"/>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336" t="s">
        <v>575</v>
      </c>
      <c r="B453" s="336"/>
      <c r="C453" s="336"/>
      <c r="D453" s="336"/>
      <c r="E453" s="336"/>
      <c r="F453" s="336"/>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336" t="s">
        <v>578</v>
      </c>
      <c r="B459" s="336"/>
      <c r="C459" s="336"/>
      <c r="D459" s="336"/>
      <c r="E459" s="336"/>
      <c r="F459" s="336"/>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336" t="s">
        <v>581</v>
      </c>
      <c r="B465" s="336"/>
      <c r="C465" s="336"/>
      <c r="D465" s="336"/>
      <c r="E465" s="336"/>
      <c r="F465" s="336"/>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336" t="s">
        <v>584</v>
      </c>
      <c r="B471" s="336"/>
      <c r="C471" s="336"/>
      <c r="D471" s="336"/>
      <c r="E471" s="336"/>
      <c r="F471" s="336"/>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336" t="s">
        <v>587</v>
      </c>
      <c r="B477" s="336"/>
      <c r="C477" s="336"/>
      <c r="D477" s="336"/>
      <c r="E477" s="336"/>
      <c r="F477" s="336"/>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336" t="s">
        <v>1124</v>
      </c>
      <c r="B482" s="336"/>
      <c r="C482" s="336"/>
      <c r="D482" s="336"/>
      <c r="E482" s="336"/>
      <c r="F482" s="336"/>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336" t="s">
        <v>1695</v>
      </c>
      <c r="B487" s="336"/>
      <c r="C487" s="336"/>
      <c r="D487" s="336"/>
      <c r="E487" s="336"/>
      <c r="F487" s="336"/>
      <c r="J487" s="113"/>
    </row>
    <row r="488" spans="1:10">
      <c r="J488" s="113"/>
    </row>
    <row r="489" spans="1:10" ht="15" thickBot="1">
      <c r="F489" s="64" t="s">
        <v>1077</v>
      </c>
      <c r="G489" s="66">
        <v>36</v>
      </c>
      <c r="H489" s="66">
        <v>75</v>
      </c>
      <c r="I489" s="66">
        <f>+G489*H489</f>
        <v>2700</v>
      </c>
      <c r="J489" s="113">
        <v>75</v>
      </c>
    </row>
    <row r="490" spans="1:10" ht="15">
      <c r="C490" s="77" t="s">
        <v>545</v>
      </c>
      <c r="D490" s="77"/>
      <c r="E490" s="77"/>
      <c r="F490" s="77"/>
      <c r="G490" s="78"/>
      <c r="H490" s="78"/>
      <c r="I490" s="78">
        <f>SUM(I375:I489)</f>
        <v>55063</v>
      </c>
      <c r="J490" s="114"/>
    </row>
    <row r="491" spans="1:10">
      <c r="J491" s="113"/>
    </row>
    <row r="492" spans="1:10">
      <c r="J492" s="113"/>
    </row>
    <row r="493" spans="1:10" ht="15">
      <c r="A493" s="65" t="s">
        <v>1557</v>
      </c>
      <c r="J493" s="113"/>
    </row>
    <row r="494" spans="1:10">
      <c r="J494" s="113"/>
    </row>
    <row r="495" spans="1:10" ht="73.5" customHeight="1">
      <c r="A495" s="336" t="s">
        <v>1301</v>
      </c>
      <c r="B495" s="336"/>
      <c r="C495" s="336"/>
      <c r="D495" s="336"/>
      <c r="E495" s="336"/>
      <c r="F495" s="336"/>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336" t="s">
        <v>1527</v>
      </c>
      <c r="B507" s="336"/>
      <c r="C507" s="336"/>
      <c r="D507" s="336"/>
      <c r="E507" s="336"/>
      <c r="F507" s="336"/>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336" t="s">
        <v>856</v>
      </c>
      <c r="B513" s="336"/>
      <c r="C513" s="336"/>
      <c r="D513" s="336"/>
      <c r="E513" s="336"/>
      <c r="F513" s="336"/>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336" t="s">
        <v>860</v>
      </c>
      <c r="B520" s="336"/>
      <c r="C520" s="336"/>
      <c r="D520" s="336"/>
      <c r="E520" s="336"/>
      <c r="F520" s="336"/>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336" t="s">
        <v>1648</v>
      </c>
      <c r="B526" s="336"/>
      <c r="C526" s="336"/>
      <c r="D526" s="336"/>
      <c r="E526" s="336"/>
      <c r="F526" s="336"/>
      <c r="J526" s="113"/>
    </row>
    <row r="527" spans="1:10">
      <c r="J527" s="113"/>
    </row>
    <row r="528" spans="1:10" ht="15" thickBot="1">
      <c r="F528" s="64" t="s">
        <v>1077</v>
      </c>
      <c r="G528" s="66">
        <v>18</v>
      </c>
      <c r="H528" s="66">
        <v>45</v>
      </c>
      <c r="I528" s="66">
        <f>+G528*H528</f>
        <v>810</v>
      </c>
      <c r="J528" s="113">
        <v>45</v>
      </c>
    </row>
    <row r="529" spans="1:10" ht="15">
      <c r="C529" s="77" t="s">
        <v>545</v>
      </c>
      <c r="D529" s="77"/>
      <c r="E529" s="77"/>
      <c r="F529" s="77"/>
      <c r="G529" s="78"/>
      <c r="H529" s="78"/>
      <c r="I529" s="78">
        <f>SUM(I495:I528)</f>
        <v>2985</v>
      </c>
      <c r="J529" s="114"/>
    </row>
    <row r="530" spans="1:10">
      <c r="J530" s="113"/>
    </row>
    <row r="531" spans="1:10">
      <c r="J531" s="113"/>
    </row>
    <row r="532" spans="1:10">
      <c r="J532" s="113"/>
    </row>
    <row r="533" spans="1:10" ht="15">
      <c r="A533" s="65" t="s">
        <v>1649</v>
      </c>
      <c r="J533" s="113"/>
    </row>
    <row r="534" spans="1:10">
      <c r="J534" s="113"/>
    </row>
    <row r="535" spans="1:10" ht="66.75" customHeight="1">
      <c r="A535" s="336" t="s">
        <v>837</v>
      </c>
      <c r="B535" s="336"/>
      <c r="C535" s="336"/>
      <c r="D535" s="336"/>
      <c r="E535" s="336"/>
      <c r="F535" s="336"/>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336" t="s">
        <v>1564</v>
      </c>
      <c r="B554" s="336"/>
      <c r="C554" s="336"/>
      <c r="D554" s="336"/>
      <c r="E554" s="336"/>
      <c r="F554" s="336"/>
      <c r="J554" s="113"/>
    </row>
    <row r="555" spans="1:10">
      <c r="J555" s="113"/>
    </row>
    <row r="556" spans="1:10">
      <c r="F556" s="64" t="s">
        <v>292</v>
      </c>
      <c r="G556" s="66">
        <v>4</v>
      </c>
      <c r="H556" s="66">
        <v>60</v>
      </c>
      <c r="I556" s="66">
        <f>+G556*H556</f>
        <v>240</v>
      </c>
      <c r="J556" s="113">
        <v>60</v>
      </c>
    </row>
    <row r="557" spans="1:10">
      <c r="J557" s="113"/>
    </row>
    <row r="558" spans="1:10" ht="36" customHeight="1">
      <c r="A558" s="336" t="s">
        <v>1565</v>
      </c>
      <c r="B558" s="336"/>
      <c r="C558" s="336"/>
      <c r="D558" s="336"/>
      <c r="E558" s="336"/>
      <c r="F558" s="336"/>
      <c r="J558" s="113"/>
    </row>
    <row r="559" spans="1:10">
      <c r="J559" s="113"/>
    </row>
    <row r="560" spans="1:10">
      <c r="F560" s="64" t="s">
        <v>292</v>
      </c>
      <c r="G560" s="66">
        <v>3</v>
      </c>
      <c r="H560" s="66">
        <v>37</v>
      </c>
      <c r="I560" s="66">
        <f>+G560*H560</f>
        <v>111</v>
      </c>
      <c r="J560" s="113">
        <v>37</v>
      </c>
    </row>
    <row r="561" spans="1:10">
      <c r="J561" s="113"/>
    </row>
    <row r="562" spans="1:10" ht="33" customHeight="1">
      <c r="A562" s="336" t="s">
        <v>1566</v>
      </c>
      <c r="B562" s="336"/>
      <c r="C562" s="336"/>
      <c r="D562" s="336"/>
      <c r="E562" s="336"/>
      <c r="F562" s="336"/>
      <c r="J562" s="113"/>
    </row>
    <row r="563" spans="1:10">
      <c r="J563" s="113"/>
    </row>
    <row r="564" spans="1:10">
      <c r="F564" s="64" t="s">
        <v>292</v>
      </c>
      <c r="G564" s="66">
        <v>1</v>
      </c>
      <c r="H564" s="66">
        <v>41</v>
      </c>
      <c r="I564" s="66">
        <f>+G564*H564</f>
        <v>41</v>
      </c>
      <c r="J564" s="113">
        <v>41</v>
      </c>
    </row>
    <row r="565" spans="1:10">
      <c r="J565" s="113"/>
    </row>
    <row r="566" spans="1:10" ht="35.25" customHeight="1">
      <c r="A566" s="336" t="s">
        <v>1567</v>
      </c>
      <c r="B566" s="336"/>
      <c r="C566" s="336"/>
      <c r="D566" s="336"/>
      <c r="E566" s="336"/>
      <c r="F566" s="336"/>
      <c r="J566" s="113"/>
    </row>
    <row r="567" spans="1:10">
      <c r="J567" s="113"/>
    </row>
    <row r="568" spans="1:10">
      <c r="F568" s="64" t="s">
        <v>292</v>
      </c>
      <c r="G568" s="66">
        <v>2</v>
      </c>
      <c r="H568" s="66">
        <v>43</v>
      </c>
      <c r="I568" s="66">
        <f>+G568*H568</f>
        <v>86</v>
      </c>
      <c r="J568" s="113">
        <v>43</v>
      </c>
    </row>
    <row r="569" spans="1:10">
      <c r="J569" s="113"/>
    </row>
    <row r="570" spans="1:10" ht="49.5" customHeight="1">
      <c r="A570" s="336" t="s">
        <v>1568</v>
      </c>
      <c r="B570" s="336"/>
      <c r="C570" s="336"/>
      <c r="D570" s="336"/>
      <c r="E570" s="336"/>
      <c r="F570" s="336"/>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336" t="s">
        <v>389</v>
      </c>
      <c r="B584" s="336"/>
      <c r="C584" s="336"/>
      <c r="D584" s="336"/>
      <c r="E584" s="336"/>
      <c r="F584" s="336"/>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336" t="s">
        <v>391</v>
      </c>
      <c r="B588" s="336"/>
      <c r="C588" s="336"/>
      <c r="D588" s="336"/>
      <c r="E588" s="336"/>
      <c r="F588" s="336"/>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336" t="s">
        <v>21</v>
      </c>
      <c r="B595" s="336"/>
      <c r="C595" s="336"/>
      <c r="D595" s="336"/>
      <c r="E595" s="336"/>
      <c r="F595" s="336"/>
      <c r="J595" s="113"/>
    </row>
    <row r="596" spans="1:10">
      <c r="F596" s="64" t="s">
        <v>292</v>
      </c>
      <c r="G596" s="66">
        <v>3</v>
      </c>
      <c r="H596" s="66">
        <v>85</v>
      </c>
      <c r="I596" s="66">
        <f>+G596*H596</f>
        <v>255</v>
      </c>
      <c r="J596" s="113">
        <v>85</v>
      </c>
    </row>
    <row r="597" spans="1:10">
      <c r="J597" s="113"/>
    </row>
    <row r="598" spans="1:10" ht="30.75" customHeight="1">
      <c r="A598" s="336" t="s">
        <v>123</v>
      </c>
      <c r="B598" s="336"/>
      <c r="C598" s="336"/>
      <c r="D598" s="336"/>
      <c r="E598" s="336"/>
      <c r="F598" s="336"/>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336" t="s">
        <v>68</v>
      </c>
      <c r="B605" s="336"/>
      <c r="C605" s="336"/>
      <c r="D605" s="336"/>
      <c r="E605" s="336"/>
      <c r="F605" s="336"/>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338" t="s">
        <v>77</v>
      </c>
      <c r="B614" s="337"/>
      <c r="C614" s="337"/>
      <c r="D614" s="337"/>
      <c r="E614" s="337"/>
      <c r="F614" s="337"/>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336" t="s">
        <v>865</v>
      </c>
      <c r="B621" s="336"/>
      <c r="C621" s="336"/>
      <c r="D621" s="336"/>
      <c r="E621" s="336"/>
      <c r="F621" s="336"/>
      <c r="J621" s="113"/>
    </row>
    <row r="622" spans="1:10">
      <c r="J622" s="113"/>
    </row>
    <row r="623" spans="1:10">
      <c r="F623" s="64" t="s">
        <v>1077</v>
      </c>
      <c r="G623" s="66">
        <v>6</v>
      </c>
      <c r="H623" s="66">
        <v>80</v>
      </c>
      <c r="I623" s="66">
        <f>+G623*H623</f>
        <v>480</v>
      </c>
      <c r="J623" s="113">
        <v>80</v>
      </c>
    </row>
    <row r="624" spans="1:10" ht="15" thickBot="1">
      <c r="J624" s="113"/>
    </row>
    <row r="625" spans="1:10" ht="15">
      <c r="C625" s="77" t="s">
        <v>545</v>
      </c>
      <c r="D625" s="77"/>
      <c r="E625" s="77"/>
      <c r="F625" s="77"/>
      <c r="G625" s="78"/>
      <c r="H625" s="78"/>
      <c r="I625" s="78">
        <f>SUM(I535:I624)</f>
        <v>35735</v>
      </c>
      <c r="J625" s="114"/>
    </row>
    <row r="626" spans="1:10">
      <c r="J626" s="113"/>
    </row>
    <row r="627" spans="1:10" ht="15">
      <c r="A627" s="65" t="s">
        <v>866</v>
      </c>
      <c r="J627" s="113"/>
    </row>
    <row r="628" spans="1:10">
      <c r="J628" s="113"/>
    </row>
    <row r="629" spans="1:10" ht="47.25" customHeight="1">
      <c r="A629" s="336" t="s">
        <v>867</v>
      </c>
      <c r="B629" s="336"/>
      <c r="C629" s="336"/>
      <c r="D629" s="336"/>
      <c r="E629" s="336"/>
      <c r="F629" s="336"/>
      <c r="J629" s="113"/>
    </row>
    <row r="630" spans="1:10">
      <c r="J630" s="113"/>
    </row>
    <row r="631" spans="1:10">
      <c r="F631" s="64" t="s">
        <v>292</v>
      </c>
      <c r="G631" s="66">
        <v>53</v>
      </c>
      <c r="H631" s="66">
        <v>367</v>
      </c>
      <c r="I631" s="66">
        <f>+G631*H631</f>
        <v>19451</v>
      </c>
      <c r="J631" s="113">
        <v>367</v>
      </c>
    </row>
    <row r="632" spans="1:10">
      <c r="J632" s="113"/>
    </row>
    <row r="633" spans="1:10" ht="31.5" customHeight="1">
      <c r="A633" s="336" t="s">
        <v>868</v>
      </c>
      <c r="B633" s="336"/>
      <c r="C633" s="336"/>
      <c r="D633" s="336"/>
      <c r="E633" s="336"/>
      <c r="F633" s="336"/>
      <c r="J633" s="113"/>
    </row>
    <row r="634" spans="1:10">
      <c r="J634" s="113"/>
    </row>
    <row r="635" spans="1:10">
      <c r="F635" s="64" t="s">
        <v>292</v>
      </c>
      <c r="G635" s="66">
        <v>9</v>
      </c>
      <c r="H635" s="66">
        <v>328</v>
      </c>
      <c r="I635" s="66">
        <f>+G635*H635</f>
        <v>2952</v>
      </c>
      <c r="J635" s="113">
        <v>328</v>
      </c>
    </row>
    <row r="636" spans="1:10">
      <c r="J636" s="113"/>
    </row>
    <row r="637" spans="1:10" ht="32.25" customHeight="1">
      <c r="A637" s="336" t="s">
        <v>1722</v>
      </c>
      <c r="B637" s="336"/>
      <c r="C637" s="336"/>
      <c r="D637" s="336"/>
      <c r="E637" s="336"/>
      <c r="F637" s="336"/>
      <c r="J637" s="113"/>
    </row>
    <row r="638" spans="1:10">
      <c r="J638" s="113"/>
    </row>
    <row r="639" spans="1:10">
      <c r="F639" s="64" t="s">
        <v>292</v>
      </c>
      <c r="G639" s="66">
        <v>1</v>
      </c>
      <c r="H639" s="66">
        <v>570</v>
      </c>
      <c r="I639" s="66">
        <f>+G639*H639</f>
        <v>570</v>
      </c>
      <c r="J639" s="113">
        <v>570</v>
      </c>
    </row>
    <row r="640" spans="1:10">
      <c r="J640" s="113"/>
    </row>
    <row r="641" spans="1:10" ht="34.5" customHeight="1">
      <c r="A641" s="336" t="s">
        <v>1723</v>
      </c>
      <c r="B641" s="336"/>
      <c r="C641" s="336"/>
      <c r="D641" s="336"/>
      <c r="E641" s="336"/>
      <c r="F641" s="336"/>
      <c r="J641" s="113"/>
    </row>
    <row r="642" spans="1:10">
      <c r="J642" s="113"/>
    </row>
    <row r="643" spans="1:10">
      <c r="F643" s="64" t="s">
        <v>292</v>
      </c>
      <c r="G643" s="66">
        <v>8</v>
      </c>
      <c r="H643" s="66">
        <v>575</v>
      </c>
      <c r="I643" s="66">
        <f>+G643*H643</f>
        <v>4600</v>
      </c>
      <c r="J643" s="113">
        <v>575</v>
      </c>
    </row>
    <row r="644" spans="1:10">
      <c r="J644" s="113"/>
    </row>
    <row r="645" spans="1:10" ht="34.5" customHeight="1">
      <c r="A645" s="336" t="s">
        <v>1724</v>
      </c>
      <c r="B645" s="336"/>
      <c r="C645" s="336"/>
      <c r="D645" s="336"/>
      <c r="E645" s="336"/>
      <c r="F645" s="336"/>
      <c r="J645" s="113"/>
    </row>
    <row r="646" spans="1:10">
      <c r="J646" s="113"/>
    </row>
    <row r="647" spans="1:10">
      <c r="F647" s="64" t="s">
        <v>292</v>
      </c>
      <c r="G647" s="66">
        <v>11</v>
      </c>
      <c r="H647" s="66">
        <v>985</v>
      </c>
      <c r="I647" s="66">
        <f>+G647*H647</f>
        <v>10835</v>
      </c>
      <c r="J647" s="113">
        <v>985</v>
      </c>
    </row>
    <row r="648" spans="1:10">
      <c r="J648" s="113"/>
    </row>
    <row r="649" spans="1:10" ht="33.75" customHeight="1">
      <c r="A649" s="336" t="s">
        <v>1835</v>
      </c>
      <c r="B649" s="336"/>
      <c r="C649" s="336"/>
      <c r="D649" s="336"/>
      <c r="E649" s="336"/>
      <c r="F649" s="336"/>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336" t="s">
        <v>1836</v>
      </c>
      <c r="B653" s="336"/>
      <c r="C653" s="336"/>
      <c r="D653" s="336"/>
      <c r="E653" s="336"/>
      <c r="F653" s="336"/>
      <c r="J653" s="113"/>
    </row>
    <row r="654" spans="1:10">
      <c r="J654" s="113"/>
    </row>
    <row r="655" spans="1:10">
      <c r="F655" s="64" t="s">
        <v>292</v>
      </c>
      <c r="G655" s="66">
        <v>7</v>
      </c>
      <c r="H655" s="66">
        <v>2220</v>
      </c>
      <c r="I655" s="66">
        <f>+G655*H655</f>
        <v>15540</v>
      </c>
      <c r="J655" s="113">
        <v>2220</v>
      </c>
    </row>
    <row r="656" spans="1:10">
      <c r="J656" s="113"/>
    </row>
    <row r="657" spans="1:10" ht="33.75" customHeight="1">
      <c r="A657" s="336" t="s">
        <v>1837</v>
      </c>
      <c r="B657" s="336"/>
      <c r="C657" s="336"/>
      <c r="D657" s="336"/>
      <c r="E657" s="336"/>
      <c r="F657" s="336"/>
      <c r="J657" s="113"/>
    </row>
    <row r="658" spans="1:10">
      <c r="F658" s="64" t="s">
        <v>292</v>
      </c>
      <c r="G658" s="66">
        <v>3</v>
      </c>
      <c r="H658" s="66">
        <v>1230</v>
      </c>
      <c r="I658" s="66">
        <f>+G658*H658</f>
        <v>3690</v>
      </c>
      <c r="J658" s="113">
        <v>1230</v>
      </c>
    </row>
    <row r="659" spans="1:10">
      <c r="J659" s="113"/>
    </row>
    <row r="660" spans="1:10" ht="48" customHeight="1">
      <c r="A660" s="336" t="s">
        <v>1838</v>
      </c>
      <c r="B660" s="336"/>
      <c r="C660" s="336"/>
      <c r="D660" s="336"/>
      <c r="E660" s="336"/>
      <c r="F660" s="336"/>
      <c r="J660" s="113"/>
    </row>
    <row r="661" spans="1:10">
      <c r="J661" s="113"/>
    </row>
    <row r="662" spans="1:10">
      <c r="F662" s="64" t="s">
        <v>292</v>
      </c>
      <c r="G662" s="66">
        <v>42</v>
      </c>
      <c r="H662" s="66">
        <v>640</v>
      </c>
      <c r="I662" s="66">
        <f>+G662*H662</f>
        <v>26880</v>
      </c>
      <c r="J662" s="113">
        <v>640</v>
      </c>
    </row>
    <row r="663" spans="1:10">
      <c r="J663" s="113"/>
    </row>
    <row r="664" spans="1:10" ht="43.5" customHeight="1">
      <c r="A664" s="336" t="s">
        <v>1585</v>
      </c>
      <c r="B664" s="336"/>
      <c r="C664" s="336"/>
      <c r="D664" s="336"/>
      <c r="E664" s="336"/>
      <c r="F664" s="336"/>
      <c r="J664" s="113"/>
    </row>
    <row r="665" spans="1:10">
      <c r="J665" s="113"/>
    </row>
    <row r="666" spans="1:10">
      <c r="F666" s="64" t="s">
        <v>292</v>
      </c>
      <c r="G666" s="66">
        <v>3</v>
      </c>
      <c r="H666" s="66">
        <v>790</v>
      </c>
      <c r="I666" s="66">
        <f>+G666*H666</f>
        <v>2370</v>
      </c>
      <c r="J666" s="113">
        <v>790</v>
      </c>
    </row>
    <row r="667" spans="1:10">
      <c r="J667" s="113"/>
    </row>
    <row r="668" spans="1:10" ht="43.5" customHeight="1">
      <c r="A668" s="336" t="s">
        <v>1586</v>
      </c>
      <c r="B668" s="336"/>
      <c r="C668" s="336"/>
      <c r="D668" s="336"/>
      <c r="E668" s="336"/>
      <c r="F668" s="336"/>
      <c r="J668" s="113"/>
    </row>
    <row r="669" spans="1:10">
      <c r="J669" s="113"/>
    </row>
    <row r="670" spans="1:10">
      <c r="F670" s="64" t="s">
        <v>292</v>
      </c>
      <c r="G670" s="66">
        <v>20</v>
      </c>
      <c r="H670" s="66">
        <v>330</v>
      </c>
      <c r="I670" s="66">
        <f>+G670*H670</f>
        <v>6600</v>
      </c>
      <c r="J670" s="113">
        <v>330</v>
      </c>
    </row>
    <row r="671" spans="1:10">
      <c r="J671" s="113"/>
    </row>
    <row r="672" spans="1:10" ht="44.25" customHeight="1">
      <c r="A672" s="336" t="s">
        <v>1610</v>
      </c>
      <c r="B672" s="336"/>
      <c r="C672" s="336"/>
      <c r="D672" s="336"/>
      <c r="E672" s="336"/>
      <c r="F672" s="336"/>
      <c r="J672" s="113"/>
    </row>
    <row r="673" spans="1:10">
      <c r="J673" s="113"/>
    </row>
    <row r="674" spans="1:10">
      <c r="F674" s="64" t="s">
        <v>292</v>
      </c>
      <c r="G674" s="66">
        <v>2</v>
      </c>
      <c r="H674" s="66">
        <v>465</v>
      </c>
      <c r="I674" s="66">
        <f>+G674*H674</f>
        <v>930</v>
      </c>
      <c r="J674" s="113">
        <v>465</v>
      </c>
    </row>
    <row r="675" spans="1:10">
      <c r="J675" s="113"/>
    </row>
    <row r="676" spans="1:10" ht="45.75" customHeight="1">
      <c r="A676" s="336" t="s">
        <v>532</v>
      </c>
      <c r="B676" s="336"/>
      <c r="C676" s="336"/>
      <c r="D676" s="336"/>
      <c r="E676" s="336"/>
      <c r="F676" s="336"/>
      <c r="J676" s="113"/>
    </row>
    <row r="677" spans="1:10">
      <c r="F677" s="64" t="s">
        <v>292</v>
      </c>
      <c r="G677" s="66">
        <v>1</v>
      </c>
      <c r="H677" s="66">
        <v>1250</v>
      </c>
      <c r="I677" s="66">
        <f>+G677*H677</f>
        <v>1250</v>
      </c>
      <c r="J677" s="113">
        <v>1250</v>
      </c>
    </row>
    <row r="678" spans="1:10">
      <c r="G678" s="66" t="s">
        <v>1609</v>
      </c>
      <c r="J678" s="113"/>
    </row>
    <row r="679" spans="1:10" ht="35.25" customHeight="1">
      <c r="A679" s="336" t="s">
        <v>533</v>
      </c>
      <c r="B679" s="336"/>
      <c r="C679" s="336"/>
      <c r="D679" s="336"/>
      <c r="E679" s="336"/>
      <c r="F679" s="336"/>
      <c r="J679" s="113"/>
    </row>
    <row r="680" spans="1:10">
      <c r="J680" s="113"/>
    </row>
    <row r="681" spans="1:10">
      <c r="F681" s="64" t="s">
        <v>292</v>
      </c>
      <c r="G681" s="66">
        <v>2</v>
      </c>
      <c r="H681" s="66">
        <v>930</v>
      </c>
      <c r="I681" s="66">
        <f>+G681*H681</f>
        <v>1860</v>
      </c>
      <c r="J681" s="113">
        <v>930</v>
      </c>
    </row>
    <row r="682" spans="1:10">
      <c r="J682" s="113"/>
    </row>
    <row r="683" spans="1:10" ht="48.75" customHeight="1">
      <c r="A683" s="336" t="s">
        <v>534</v>
      </c>
      <c r="B683" s="336"/>
      <c r="C683" s="336"/>
      <c r="D683" s="336"/>
      <c r="E683" s="336"/>
      <c r="F683" s="336"/>
      <c r="J683" s="113"/>
    </row>
    <row r="684" spans="1:10">
      <c r="F684" s="64" t="s">
        <v>292</v>
      </c>
      <c r="G684" s="66">
        <v>1</v>
      </c>
      <c r="H684" s="66">
        <v>590</v>
      </c>
      <c r="I684" s="66">
        <f>+G684*H684</f>
        <v>590</v>
      </c>
      <c r="J684" s="113">
        <v>590</v>
      </c>
    </row>
    <row r="685" spans="1:10">
      <c r="J685" s="113"/>
    </row>
    <row r="686" spans="1:10" ht="45.75" customHeight="1">
      <c r="A686" s="336" t="s">
        <v>1404</v>
      </c>
      <c r="B686" s="336"/>
      <c r="C686" s="336"/>
      <c r="D686" s="336"/>
      <c r="E686" s="336"/>
      <c r="F686" s="336"/>
      <c r="J686" s="113"/>
    </row>
    <row r="687" spans="1:10">
      <c r="F687" s="64" t="s">
        <v>292</v>
      </c>
      <c r="G687" s="66">
        <v>45</v>
      </c>
      <c r="H687" s="66">
        <v>443</v>
      </c>
      <c r="I687" s="66">
        <f>+G687*H687</f>
        <v>19935</v>
      </c>
      <c r="J687" s="113">
        <v>443</v>
      </c>
    </row>
    <row r="688" spans="1:10">
      <c r="J688" s="113"/>
    </row>
    <row r="689" spans="1:10" ht="48" customHeight="1">
      <c r="A689" s="336" t="s">
        <v>1405</v>
      </c>
      <c r="B689" s="336"/>
      <c r="C689" s="336"/>
      <c r="D689" s="336"/>
      <c r="E689" s="336"/>
      <c r="F689" s="336"/>
      <c r="J689" s="113"/>
    </row>
    <row r="690" spans="1:10">
      <c r="F690" s="64" t="s">
        <v>292</v>
      </c>
      <c r="G690" s="66">
        <v>4</v>
      </c>
      <c r="H690" s="66">
        <v>410</v>
      </c>
      <c r="I690" s="66">
        <f>+G690*H690</f>
        <v>1640</v>
      </c>
      <c r="J690" s="113">
        <v>410</v>
      </c>
    </row>
    <row r="691" spans="1:10">
      <c r="J691" s="113"/>
    </row>
    <row r="692" spans="1:10" ht="36" customHeight="1">
      <c r="A692" s="336" t="s">
        <v>1406</v>
      </c>
      <c r="B692" s="336"/>
      <c r="C692" s="336"/>
      <c r="D692" s="336"/>
      <c r="E692" s="336"/>
      <c r="F692" s="336"/>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336" t="s">
        <v>1407</v>
      </c>
      <c r="B696" s="336"/>
      <c r="C696" s="336"/>
      <c r="D696" s="336"/>
      <c r="E696" s="336"/>
      <c r="F696" s="336"/>
      <c r="J696" s="113"/>
    </row>
    <row r="697" spans="1:10">
      <c r="J697" s="113"/>
    </row>
    <row r="698" spans="1:10">
      <c r="F698" s="64" t="s">
        <v>292</v>
      </c>
      <c r="G698" s="66">
        <v>8</v>
      </c>
      <c r="H698" s="66">
        <v>520</v>
      </c>
      <c r="I698" s="66">
        <f>+G698*H698</f>
        <v>4160</v>
      </c>
      <c r="J698" s="113">
        <v>520</v>
      </c>
    </row>
    <row r="699" spans="1:10">
      <c r="J699" s="113"/>
    </row>
    <row r="700" spans="1:10" ht="35.25" customHeight="1">
      <c r="A700" s="336" t="s">
        <v>1408</v>
      </c>
      <c r="B700" s="336"/>
      <c r="C700" s="336"/>
      <c r="D700" s="336"/>
      <c r="E700" s="336"/>
      <c r="F700" s="336"/>
      <c r="J700" s="113"/>
    </row>
    <row r="701" spans="1:10">
      <c r="J701" s="113"/>
    </row>
    <row r="702" spans="1:10">
      <c r="F702" s="64" t="s">
        <v>292</v>
      </c>
      <c r="G702" s="66">
        <v>14</v>
      </c>
      <c r="H702" s="66">
        <v>410</v>
      </c>
      <c r="I702" s="66">
        <f>+G702*H702</f>
        <v>5740</v>
      </c>
      <c r="J702" s="113">
        <v>410</v>
      </c>
    </row>
    <row r="703" spans="1:10">
      <c r="J703" s="113"/>
    </row>
    <row r="704" spans="1:10" ht="32.25" customHeight="1">
      <c r="A704" s="336" t="s">
        <v>1409</v>
      </c>
      <c r="B704" s="336"/>
      <c r="C704" s="336"/>
      <c r="D704" s="336"/>
      <c r="E704" s="336"/>
      <c r="F704" s="336"/>
      <c r="J704" s="113"/>
    </row>
    <row r="705" spans="1:10">
      <c r="F705" s="64" t="s">
        <v>292</v>
      </c>
      <c r="G705" s="66">
        <v>2</v>
      </c>
      <c r="H705" s="66">
        <v>1240</v>
      </c>
      <c r="I705" s="66">
        <f>+G705*H705</f>
        <v>2480</v>
      </c>
      <c r="J705" s="113">
        <v>1240</v>
      </c>
    </row>
    <row r="706" spans="1:10">
      <c r="J706" s="113"/>
    </row>
    <row r="707" spans="1:10" ht="30.75" customHeight="1">
      <c r="A707" s="336" t="s">
        <v>392</v>
      </c>
      <c r="B707" s="336"/>
      <c r="C707" s="336"/>
      <c r="D707" s="336"/>
      <c r="E707" s="336"/>
      <c r="F707" s="336"/>
      <c r="J707" s="113"/>
    </row>
    <row r="708" spans="1:10">
      <c r="J708" s="113"/>
    </row>
    <row r="709" spans="1:10">
      <c r="F709" s="64" t="s">
        <v>292</v>
      </c>
      <c r="G709" s="66">
        <v>7</v>
      </c>
      <c r="H709" s="66">
        <v>1230</v>
      </c>
      <c r="I709" s="66">
        <f>+G709*H709</f>
        <v>8610</v>
      </c>
      <c r="J709" s="113">
        <v>1230</v>
      </c>
    </row>
    <row r="710" spans="1:10">
      <c r="J710" s="113"/>
    </row>
    <row r="711" spans="1:10" ht="32.25" customHeight="1">
      <c r="A711" s="336" t="s">
        <v>393</v>
      </c>
      <c r="B711" s="336"/>
      <c r="C711" s="336"/>
      <c r="D711" s="336"/>
      <c r="E711" s="336"/>
      <c r="F711" s="336"/>
      <c r="J711" s="113"/>
    </row>
    <row r="712" spans="1:10">
      <c r="J712" s="113"/>
    </row>
    <row r="713" spans="1:10">
      <c r="F713" s="64" t="s">
        <v>292</v>
      </c>
      <c r="G713" s="66">
        <v>2</v>
      </c>
      <c r="H713" s="66">
        <v>780</v>
      </c>
      <c r="I713" s="66">
        <f>+G713*H713</f>
        <v>1560</v>
      </c>
      <c r="J713" s="113">
        <v>780</v>
      </c>
    </row>
    <row r="714" spans="1:10">
      <c r="J714" s="113"/>
    </row>
    <row r="715" spans="1:10" ht="36" customHeight="1">
      <c r="A715" s="336" t="s">
        <v>394</v>
      </c>
      <c r="B715" s="336"/>
      <c r="C715" s="336"/>
      <c r="D715" s="336"/>
      <c r="E715" s="336"/>
      <c r="F715" s="336"/>
      <c r="J715" s="113"/>
    </row>
    <row r="716" spans="1:10">
      <c r="J716" s="113"/>
    </row>
    <row r="717" spans="1:10">
      <c r="F717" s="64" t="s">
        <v>292</v>
      </c>
      <c r="G717" s="66">
        <v>6</v>
      </c>
      <c r="H717" s="66">
        <v>330</v>
      </c>
      <c r="I717" s="66">
        <f>+G717*H717</f>
        <v>1980</v>
      </c>
      <c r="J717" s="113">
        <v>330</v>
      </c>
    </row>
    <row r="718" spans="1:10">
      <c r="J718" s="113"/>
    </row>
    <row r="719" spans="1:10" ht="38.25" customHeight="1">
      <c r="A719" s="336" t="s">
        <v>1923</v>
      </c>
      <c r="B719" s="336"/>
      <c r="C719" s="336"/>
      <c r="D719" s="336"/>
      <c r="E719" s="336"/>
      <c r="F719" s="336"/>
      <c r="J719" s="113"/>
    </row>
    <row r="720" spans="1:10">
      <c r="J720" s="113"/>
    </row>
    <row r="721" spans="1:10">
      <c r="F721" s="64" t="s">
        <v>292</v>
      </c>
      <c r="G721" s="66">
        <v>4</v>
      </c>
      <c r="H721" s="66">
        <v>250</v>
      </c>
      <c r="I721" s="66">
        <f>+G721*H721</f>
        <v>1000</v>
      </c>
      <c r="J721" s="113">
        <v>250</v>
      </c>
    </row>
    <row r="722" spans="1:10">
      <c r="J722" s="113"/>
    </row>
    <row r="723" spans="1:10" ht="30.75" customHeight="1">
      <c r="A723" s="336" t="s">
        <v>1935</v>
      </c>
      <c r="B723" s="336"/>
      <c r="C723" s="336"/>
      <c r="D723" s="336"/>
      <c r="E723" s="336"/>
      <c r="F723" s="336"/>
      <c r="J723" s="113"/>
    </row>
    <row r="724" spans="1:10">
      <c r="J724" s="113"/>
    </row>
    <row r="725" spans="1:10">
      <c r="F725" s="64" t="s">
        <v>292</v>
      </c>
      <c r="G725" s="66">
        <v>2</v>
      </c>
      <c r="H725" s="66">
        <v>285</v>
      </c>
      <c r="I725" s="66">
        <f>+G725*H725</f>
        <v>570</v>
      </c>
      <c r="J725" s="113">
        <v>285</v>
      </c>
    </row>
    <row r="726" spans="1:10" ht="15" thickBot="1">
      <c r="J726" s="113"/>
    </row>
    <row r="727" spans="1:10" ht="15">
      <c r="C727" s="77" t="s">
        <v>545</v>
      </c>
      <c r="D727" s="77"/>
      <c r="E727" s="77"/>
      <c r="F727" s="77"/>
      <c r="G727" s="78"/>
      <c r="H727" s="78"/>
      <c r="I727" s="78">
        <f>SUM(I629:I726)</f>
        <v>159683</v>
      </c>
      <c r="J727" s="114"/>
    </row>
    <row r="728" spans="1:10">
      <c r="J728" s="113"/>
    </row>
    <row r="729" spans="1:10">
      <c r="J729" s="113"/>
    </row>
    <row r="730" spans="1:10" ht="15">
      <c r="A730" s="65" t="s">
        <v>20</v>
      </c>
      <c r="J730" s="113"/>
    </row>
    <row r="731" spans="1:10">
      <c r="J731" s="113"/>
    </row>
    <row r="732" spans="1:10" ht="74.25" customHeight="1">
      <c r="A732" s="336" t="s">
        <v>1676</v>
      </c>
      <c r="B732" s="336"/>
      <c r="C732" s="336"/>
      <c r="D732" s="336"/>
      <c r="E732" s="336"/>
      <c r="F732" s="336"/>
      <c r="J732" s="113"/>
    </row>
    <row r="733" spans="1:10">
      <c r="A733" s="64" t="s">
        <v>1677</v>
      </c>
      <c r="J733" s="113"/>
    </row>
    <row r="734" spans="1:10" ht="72" customHeight="1">
      <c r="A734" s="336" t="s">
        <v>1109</v>
      </c>
      <c r="B734" s="336"/>
      <c r="C734" s="336"/>
      <c r="D734" s="336"/>
      <c r="E734" s="336"/>
      <c r="F734" s="336"/>
      <c r="J734" s="113"/>
    </row>
    <row r="735" spans="1:10" ht="44.25" customHeight="1">
      <c r="A735" s="336" t="s">
        <v>985</v>
      </c>
      <c r="B735" s="336"/>
      <c r="C735" s="336"/>
      <c r="D735" s="336"/>
      <c r="E735" s="336"/>
      <c r="F735" s="336"/>
      <c r="J735" s="113"/>
    </row>
    <row r="736" spans="1:10" ht="75" customHeight="1">
      <c r="A736" s="336" t="s">
        <v>986</v>
      </c>
      <c r="B736" s="336"/>
      <c r="C736" s="336"/>
      <c r="D736" s="336"/>
      <c r="E736" s="336"/>
      <c r="F736" s="336"/>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336" t="s">
        <v>447</v>
      </c>
      <c r="B740" s="336"/>
      <c r="C740" s="336"/>
      <c r="D740" s="336"/>
      <c r="E740" s="336"/>
      <c r="F740" s="336"/>
      <c r="J740" s="113"/>
    </row>
    <row r="741" spans="1:10">
      <c r="J741" s="113"/>
    </row>
    <row r="742" spans="1:10">
      <c r="F742" s="64" t="s">
        <v>50</v>
      </c>
      <c r="G742" s="66">
        <v>1</v>
      </c>
      <c r="H742" s="66">
        <v>1000</v>
      </c>
      <c r="I742" s="66">
        <f>+G742*H742</f>
        <v>1000</v>
      </c>
      <c r="J742" s="113">
        <v>1000</v>
      </c>
    </row>
    <row r="743" spans="1:10">
      <c r="J743" s="113"/>
    </row>
    <row r="744" spans="1:10" ht="46.5" customHeight="1">
      <c r="A744" s="336" t="s">
        <v>448</v>
      </c>
      <c r="B744" s="336"/>
      <c r="C744" s="336"/>
      <c r="D744" s="336"/>
      <c r="E744" s="336"/>
      <c r="F744" s="336"/>
      <c r="J744" s="113"/>
    </row>
    <row r="745" spans="1:10">
      <c r="F745" s="64" t="s">
        <v>292</v>
      </c>
      <c r="G745" s="66">
        <v>1</v>
      </c>
      <c r="H745" s="66">
        <v>700</v>
      </c>
      <c r="I745" s="66">
        <f>+G745*H745</f>
        <v>700</v>
      </c>
      <c r="J745" s="113">
        <v>700</v>
      </c>
    </row>
    <row r="746" spans="1:10">
      <c r="J746" s="113"/>
    </row>
    <row r="747" spans="1:10" ht="30.75" customHeight="1">
      <c r="A747" s="336" t="s">
        <v>449</v>
      </c>
      <c r="B747" s="336"/>
      <c r="C747" s="336"/>
      <c r="D747" s="336"/>
      <c r="E747" s="336"/>
      <c r="F747" s="336"/>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336" t="s">
        <v>452</v>
      </c>
      <c r="B755" s="336"/>
      <c r="C755" s="336"/>
      <c r="D755" s="336"/>
      <c r="E755" s="336"/>
      <c r="F755" s="336"/>
      <c r="J755" s="113"/>
    </row>
    <row r="756" spans="1:10">
      <c r="F756" s="64" t="s">
        <v>292</v>
      </c>
      <c r="G756" s="66">
        <v>2</v>
      </c>
      <c r="H756" s="66">
        <v>1350</v>
      </c>
      <c r="I756" s="66">
        <f>+G756*H756</f>
        <v>2700</v>
      </c>
      <c r="J756" s="113">
        <v>1350</v>
      </c>
    </row>
    <row r="757" spans="1:10">
      <c r="J757" s="113"/>
    </row>
    <row r="758" spans="1:10" ht="59.25" customHeight="1">
      <c r="A758" s="336" t="s">
        <v>921</v>
      </c>
      <c r="B758" s="336"/>
      <c r="C758" s="336"/>
      <c r="D758" s="336"/>
      <c r="E758" s="336"/>
      <c r="F758" s="336"/>
      <c r="J758" s="113"/>
    </row>
    <row r="759" spans="1:10">
      <c r="J759" s="113"/>
    </row>
    <row r="760" spans="1:10">
      <c r="F760" s="64" t="s">
        <v>292</v>
      </c>
      <c r="G760" s="66">
        <v>1</v>
      </c>
      <c r="H760" s="66">
        <v>2800</v>
      </c>
      <c r="I760" s="66">
        <f>+G760*H760</f>
        <v>2800</v>
      </c>
      <c r="J760" s="113">
        <v>2800</v>
      </c>
    </row>
    <row r="761" spans="1:10">
      <c r="J761" s="113"/>
    </row>
    <row r="762" spans="1:10" ht="31.5" customHeight="1">
      <c r="A762" s="336" t="s">
        <v>922</v>
      </c>
      <c r="B762" s="336"/>
      <c r="C762" s="336"/>
      <c r="D762" s="336"/>
      <c r="E762" s="336"/>
      <c r="F762" s="336"/>
      <c r="J762" s="113"/>
    </row>
    <row r="763" spans="1:10">
      <c r="F763" s="64" t="s">
        <v>292</v>
      </c>
      <c r="G763" s="66">
        <v>1</v>
      </c>
      <c r="H763" s="66">
        <v>2600</v>
      </c>
      <c r="I763" s="66">
        <f>+G763*H763</f>
        <v>2600</v>
      </c>
      <c r="J763" s="113">
        <v>2600</v>
      </c>
    </row>
    <row r="764" spans="1:10">
      <c r="J764" s="113"/>
    </row>
    <row r="765" spans="1:10" ht="130.5" customHeight="1">
      <c r="A765" s="336" t="s">
        <v>1521</v>
      </c>
      <c r="B765" s="336"/>
      <c r="C765" s="336"/>
      <c r="D765" s="336"/>
      <c r="E765" s="336"/>
      <c r="F765" s="336"/>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336" t="s">
        <v>722</v>
      </c>
      <c r="B770" s="336"/>
      <c r="C770" s="336"/>
      <c r="D770" s="336"/>
      <c r="E770" s="336"/>
      <c r="F770" s="336"/>
      <c r="J770" s="113"/>
    </row>
    <row r="771" spans="1:10">
      <c r="J771" s="113"/>
    </row>
    <row r="772" spans="1:10">
      <c r="F772" s="64" t="s">
        <v>292</v>
      </c>
      <c r="G772" s="66">
        <v>2</v>
      </c>
      <c r="H772" s="66">
        <v>65</v>
      </c>
      <c r="I772" s="66">
        <f>+G772*H772</f>
        <v>130</v>
      </c>
      <c r="J772" s="113">
        <v>65</v>
      </c>
    </row>
    <row r="773" spans="1:10" ht="15" thickBot="1">
      <c r="J773" s="113"/>
    </row>
    <row r="774" spans="1:10" ht="15">
      <c r="C774" s="77" t="s">
        <v>545</v>
      </c>
      <c r="D774" s="77"/>
      <c r="E774" s="77"/>
      <c r="F774" s="77"/>
      <c r="G774" s="78"/>
      <c r="H774" s="78"/>
      <c r="I774" s="78">
        <f>SUM(I735:I773)</f>
        <v>119290</v>
      </c>
      <c r="J774" s="114"/>
    </row>
    <row r="775" spans="1:10">
      <c r="J775" s="113"/>
    </row>
    <row r="776" spans="1:10">
      <c r="J776" s="113"/>
    </row>
    <row r="777" spans="1:10">
      <c r="J777" s="113"/>
    </row>
    <row r="778" spans="1:10" ht="15">
      <c r="A778" s="65" t="s">
        <v>25</v>
      </c>
      <c r="J778" s="113"/>
    </row>
    <row r="779" spans="1:10">
      <c r="J779" s="113"/>
    </row>
    <row r="780" spans="1:10">
      <c r="J780" s="113"/>
    </row>
    <row r="781" spans="1:10" ht="51" customHeight="1">
      <c r="A781" s="336" t="s">
        <v>723</v>
      </c>
      <c r="B781" s="336"/>
      <c r="C781" s="336"/>
      <c r="D781" s="336"/>
      <c r="E781" s="336"/>
      <c r="F781" s="336"/>
      <c r="J781" s="113"/>
    </row>
    <row r="782" spans="1:10">
      <c r="J782" s="113"/>
    </row>
    <row r="783" spans="1:10">
      <c r="F783" s="64" t="s">
        <v>292</v>
      </c>
      <c r="G783" s="66">
        <v>6</v>
      </c>
      <c r="H783" s="66">
        <v>2950</v>
      </c>
      <c r="I783" s="66">
        <f>+G783*H783</f>
        <v>17700</v>
      </c>
      <c r="J783" s="113">
        <v>2950</v>
      </c>
    </row>
    <row r="784" spans="1:10">
      <c r="J784" s="113"/>
    </row>
    <row r="785" spans="1:10" ht="59.25" customHeight="1">
      <c r="A785" s="336" t="s">
        <v>935</v>
      </c>
      <c r="B785" s="336"/>
      <c r="C785" s="336"/>
      <c r="D785" s="336"/>
      <c r="E785" s="336"/>
      <c r="F785" s="336"/>
      <c r="J785" s="113"/>
    </row>
    <row r="786" spans="1:10">
      <c r="J786" s="113"/>
    </row>
    <row r="787" spans="1:10">
      <c r="F787" s="64" t="s">
        <v>292</v>
      </c>
      <c r="G787" s="66">
        <v>6</v>
      </c>
      <c r="H787" s="66">
        <v>930</v>
      </c>
      <c r="I787" s="66">
        <f>+G787*H787</f>
        <v>5580</v>
      </c>
      <c r="J787" s="113">
        <v>930</v>
      </c>
    </row>
    <row r="788" spans="1:10">
      <c r="J788" s="113"/>
    </row>
    <row r="789" spans="1:10" ht="44.25" customHeight="1">
      <c r="A789" s="336" t="s">
        <v>936</v>
      </c>
      <c r="B789" s="336"/>
      <c r="C789" s="336"/>
      <c r="D789" s="336"/>
      <c r="E789" s="336"/>
      <c r="F789" s="336"/>
      <c r="J789" s="113"/>
    </row>
    <row r="790" spans="1:10">
      <c r="J790" s="113"/>
    </row>
    <row r="791" spans="1:10">
      <c r="F791" s="64" t="s">
        <v>292</v>
      </c>
      <c r="G791" s="66">
        <v>6</v>
      </c>
      <c r="H791" s="66">
        <v>930</v>
      </c>
      <c r="I791" s="66">
        <f>+G791*H791</f>
        <v>5580</v>
      </c>
      <c r="J791" s="113">
        <v>930</v>
      </c>
    </row>
    <row r="792" spans="1:10">
      <c r="J792" s="113"/>
    </row>
    <row r="793" spans="1:10" ht="72" customHeight="1">
      <c r="A793" s="336" t="s">
        <v>1176</v>
      </c>
      <c r="B793" s="336"/>
      <c r="C793" s="336"/>
      <c r="D793" s="336"/>
      <c r="E793" s="336"/>
      <c r="F793" s="336"/>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336" t="s">
        <v>104</v>
      </c>
      <c r="B798" s="336"/>
      <c r="C798" s="336"/>
      <c r="D798" s="336"/>
      <c r="E798" s="336"/>
      <c r="F798" s="336"/>
      <c r="J798" s="113"/>
    </row>
    <row r="799" spans="1:10">
      <c r="J799" s="113"/>
    </row>
    <row r="800" spans="1:10">
      <c r="F800" s="64" t="s">
        <v>292</v>
      </c>
      <c r="G800" s="66">
        <v>6</v>
      </c>
      <c r="H800" s="66">
        <v>280</v>
      </c>
      <c r="I800" s="66">
        <f>+G800*H800</f>
        <v>1680</v>
      </c>
      <c r="J800" s="113">
        <v>280</v>
      </c>
    </row>
    <row r="801" spans="1:10">
      <c r="J801" s="113"/>
    </row>
    <row r="802" spans="1:10" ht="33.75" customHeight="1">
      <c r="A802" s="336" t="s">
        <v>105</v>
      </c>
      <c r="B802" s="336"/>
      <c r="C802" s="336"/>
      <c r="D802" s="336"/>
      <c r="E802" s="336"/>
      <c r="F802" s="336"/>
      <c r="J802" s="113"/>
    </row>
    <row r="803" spans="1:10">
      <c r="J803" s="113"/>
    </row>
    <row r="804" spans="1:10">
      <c r="F804" s="64" t="s">
        <v>292</v>
      </c>
      <c r="G804" s="66">
        <v>6</v>
      </c>
      <c r="H804" s="66">
        <v>150</v>
      </c>
      <c r="I804" s="66">
        <f>+G804*H804</f>
        <v>900</v>
      </c>
      <c r="J804" s="113">
        <v>150</v>
      </c>
    </row>
    <row r="805" spans="1:10">
      <c r="J805" s="113"/>
    </row>
    <row r="806" spans="1:10" ht="62.25" customHeight="1">
      <c r="A806" s="336" t="s">
        <v>106</v>
      </c>
      <c r="B806" s="336"/>
      <c r="C806" s="336"/>
      <c r="D806" s="336"/>
      <c r="E806" s="336"/>
      <c r="F806" s="336"/>
      <c r="J806" s="113"/>
    </row>
    <row r="807" spans="1:10">
      <c r="F807" s="64" t="s">
        <v>292</v>
      </c>
      <c r="G807" s="66">
        <v>6</v>
      </c>
      <c r="H807" s="66">
        <v>60</v>
      </c>
      <c r="I807" s="66">
        <f>+G807*H807</f>
        <v>360</v>
      </c>
      <c r="J807" s="113">
        <v>60</v>
      </c>
    </row>
    <row r="808" spans="1:10">
      <c r="J808" s="113"/>
    </row>
    <row r="809" spans="1:10" ht="76.5" customHeight="1">
      <c r="A809" s="336" t="s">
        <v>1370</v>
      </c>
      <c r="B809" s="336"/>
      <c r="C809" s="336"/>
      <c r="D809" s="336"/>
      <c r="E809" s="336"/>
      <c r="F809" s="336"/>
      <c r="J809" s="113"/>
    </row>
    <row r="810" spans="1:10">
      <c r="F810" s="64" t="s">
        <v>292</v>
      </c>
      <c r="G810" s="66">
        <v>1</v>
      </c>
      <c r="H810" s="66">
        <v>550</v>
      </c>
      <c r="I810" s="66">
        <f>+G810*H810</f>
        <v>550</v>
      </c>
      <c r="J810" s="113">
        <v>550</v>
      </c>
    </row>
    <row r="811" spans="1:10">
      <c r="J811" s="113"/>
    </row>
    <row r="812" spans="1:10" ht="61.5" customHeight="1">
      <c r="A812" s="336" t="s">
        <v>251</v>
      </c>
      <c r="B812" s="336"/>
      <c r="C812" s="336"/>
      <c r="D812" s="336"/>
      <c r="E812" s="336"/>
      <c r="F812" s="336"/>
      <c r="J812" s="113"/>
    </row>
    <row r="813" spans="1:10">
      <c r="F813" s="64" t="s">
        <v>292</v>
      </c>
      <c r="G813" s="66">
        <v>1</v>
      </c>
      <c r="H813" s="66">
        <v>300</v>
      </c>
      <c r="I813" s="66">
        <f>+G813*H813</f>
        <v>300</v>
      </c>
      <c r="J813" s="113">
        <v>300</v>
      </c>
    </row>
    <row r="814" spans="1:10">
      <c r="J814" s="113"/>
    </row>
    <row r="815" spans="1:10" ht="75.75" customHeight="1">
      <c r="A815" s="336" t="s">
        <v>1591</v>
      </c>
      <c r="B815" s="336"/>
      <c r="C815" s="336"/>
      <c r="D815" s="336"/>
      <c r="E815" s="336"/>
      <c r="F815" s="336"/>
      <c r="J815" s="113"/>
    </row>
    <row r="816" spans="1:10">
      <c r="F816" s="64" t="s">
        <v>292</v>
      </c>
      <c r="G816" s="66">
        <v>1</v>
      </c>
      <c r="H816" s="66">
        <v>100</v>
      </c>
      <c r="I816" s="66">
        <f>+G816*H816</f>
        <v>100</v>
      </c>
      <c r="J816" s="113">
        <v>100</v>
      </c>
    </row>
    <row r="817" spans="1:10">
      <c r="J817" s="113"/>
    </row>
    <row r="818" spans="1:10" ht="77.25" customHeight="1">
      <c r="A818" s="336" t="s">
        <v>1243</v>
      </c>
      <c r="B818" s="336"/>
      <c r="C818" s="336"/>
      <c r="D818" s="336"/>
      <c r="E818" s="336"/>
      <c r="F818" s="336"/>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336" t="s">
        <v>302</v>
      </c>
      <c r="B823" s="336"/>
      <c r="C823" s="336"/>
      <c r="D823" s="336"/>
      <c r="E823" s="336"/>
      <c r="F823" s="336"/>
      <c r="J823" s="113"/>
    </row>
    <row r="824" spans="1:10">
      <c r="F824" s="64" t="s">
        <v>292</v>
      </c>
      <c r="G824" s="66">
        <v>2</v>
      </c>
      <c r="H824" s="66">
        <v>250</v>
      </c>
      <c r="I824" s="66">
        <f>+G824*H824</f>
        <v>500</v>
      </c>
      <c r="J824" s="113">
        <v>250</v>
      </c>
    </row>
    <row r="825" spans="1:10">
      <c r="J825" s="113"/>
    </row>
    <row r="826" spans="1:10" ht="64.5" customHeight="1">
      <c r="A826" s="336" t="s">
        <v>1811</v>
      </c>
      <c r="B826" s="336"/>
      <c r="C826" s="336"/>
      <c r="D826" s="336"/>
      <c r="E826" s="336"/>
      <c r="F826" s="336"/>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336" t="s">
        <v>1814</v>
      </c>
      <c r="B830" s="336"/>
      <c r="C830" s="336"/>
      <c r="D830" s="336"/>
      <c r="E830" s="336"/>
      <c r="F830" s="336"/>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336" t="s">
        <v>1817</v>
      </c>
      <c r="B835" s="336"/>
      <c r="C835" s="336"/>
      <c r="D835" s="336"/>
      <c r="E835" s="336"/>
      <c r="F835" s="336"/>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336" t="s">
        <v>1108</v>
      </c>
      <c r="B839" s="336"/>
      <c r="C839" s="336"/>
      <c r="D839" s="336"/>
      <c r="E839" s="336"/>
      <c r="F839" s="336"/>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336" t="s">
        <v>1842</v>
      </c>
      <c r="B848" s="336"/>
      <c r="C848" s="336"/>
      <c r="D848" s="336"/>
      <c r="E848" s="336"/>
      <c r="F848" s="336"/>
      <c r="J848" s="113"/>
    </row>
    <row r="849" spans="1:10">
      <c r="J849" s="113"/>
    </row>
    <row r="850" spans="1:10">
      <c r="F850" s="64" t="s">
        <v>292</v>
      </c>
      <c r="G850" s="66">
        <v>7</v>
      </c>
      <c r="H850" s="66">
        <v>320</v>
      </c>
      <c r="I850" s="66">
        <f>+G850*H850</f>
        <v>2240</v>
      </c>
      <c r="J850" s="113">
        <v>320</v>
      </c>
    </row>
    <row r="851" spans="1:10">
      <c r="J851" s="113"/>
    </row>
    <row r="852" spans="1:10" ht="36" customHeight="1">
      <c r="A852" s="336" t="s">
        <v>1843</v>
      </c>
      <c r="B852" s="336"/>
      <c r="C852" s="336"/>
      <c r="D852" s="336"/>
      <c r="E852" s="336"/>
      <c r="F852" s="336"/>
      <c r="J852" s="113"/>
    </row>
    <row r="853" spans="1:10">
      <c r="J853" s="113"/>
    </row>
    <row r="854" spans="1:10">
      <c r="F854" s="64" t="s">
        <v>292</v>
      </c>
      <c r="G854" s="66">
        <v>2</v>
      </c>
      <c r="H854" s="66">
        <v>45</v>
      </c>
      <c r="I854" s="66">
        <f>+G854*H854</f>
        <v>90</v>
      </c>
      <c r="J854" s="113">
        <v>45</v>
      </c>
    </row>
    <row r="855" spans="1:10">
      <c r="J855" s="113"/>
    </row>
    <row r="856" spans="1:10" ht="60" customHeight="1">
      <c r="A856" s="336" t="s">
        <v>1844</v>
      </c>
      <c r="B856" s="336"/>
      <c r="C856" s="336"/>
      <c r="D856" s="336"/>
      <c r="E856" s="336"/>
      <c r="F856" s="336"/>
      <c r="J856" s="113"/>
    </row>
    <row r="857" spans="1:10">
      <c r="J857" s="113"/>
    </row>
    <row r="858" spans="1:10">
      <c r="F858" s="64" t="s">
        <v>292</v>
      </c>
      <c r="G858" s="66">
        <v>1</v>
      </c>
      <c r="H858" s="66">
        <v>600</v>
      </c>
      <c r="I858" s="66">
        <f>+G858*H858</f>
        <v>600</v>
      </c>
      <c r="J858" s="113">
        <v>600</v>
      </c>
    </row>
    <row r="859" spans="1:10">
      <c r="J859" s="113"/>
    </row>
    <row r="860" spans="1:10" ht="90.75" customHeight="1">
      <c r="A860" s="336" t="s">
        <v>1845</v>
      </c>
      <c r="B860" s="336"/>
      <c r="C860" s="336"/>
      <c r="D860" s="336"/>
      <c r="E860" s="336"/>
      <c r="F860" s="336"/>
      <c r="J860" s="113"/>
    </row>
    <row r="861" spans="1:10">
      <c r="J861" s="113"/>
    </row>
    <row r="862" spans="1:10">
      <c r="F862" s="64" t="s">
        <v>1077</v>
      </c>
      <c r="G862" s="66">
        <v>200</v>
      </c>
      <c r="H862" s="66">
        <v>13</v>
      </c>
      <c r="I862" s="66">
        <f>+G862*H862</f>
        <v>2600</v>
      </c>
      <c r="J862" s="113">
        <v>13</v>
      </c>
    </row>
    <row r="863" spans="1:10">
      <c r="J863" s="113"/>
    </row>
    <row r="864" spans="1:10" ht="119.25" customHeight="1">
      <c r="A864" s="336" t="s">
        <v>1846</v>
      </c>
      <c r="B864" s="336"/>
      <c r="C864" s="336"/>
      <c r="D864" s="336"/>
      <c r="E864" s="336"/>
      <c r="F864" s="336"/>
      <c r="J864" s="113"/>
    </row>
    <row r="865" spans="1:10">
      <c r="F865" s="64" t="s">
        <v>292</v>
      </c>
      <c r="G865" s="66">
        <v>12</v>
      </c>
      <c r="H865" s="66">
        <v>30</v>
      </c>
      <c r="I865" s="66">
        <f>+G865*H865</f>
        <v>360</v>
      </c>
      <c r="J865" s="113">
        <v>30</v>
      </c>
    </row>
    <row r="866" spans="1:10" ht="15" thickBot="1">
      <c r="J866" s="113"/>
    </row>
    <row r="867" spans="1:10" ht="15">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ht="15">
      <c r="A872" s="65" t="s">
        <v>26</v>
      </c>
      <c r="J872" s="113"/>
    </row>
    <row r="873" spans="1:10">
      <c r="J873" s="113"/>
    </row>
    <row r="874" spans="1:10" ht="15">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336" t="s">
        <v>5</v>
      </c>
      <c r="B886" s="336"/>
      <c r="C886" s="336"/>
      <c r="D886" s="336"/>
      <c r="E886" s="336"/>
      <c r="F886" s="336"/>
      <c r="J886" s="113"/>
    </row>
    <row r="887" spans="1:10">
      <c r="J887" s="113"/>
    </row>
    <row r="888" spans="1:10">
      <c r="F888" s="64" t="s">
        <v>50</v>
      </c>
      <c r="G888" s="66">
        <v>1</v>
      </c>
      <c r="H888" s="66">
        <v>500</v>
      </c>
      <c r="I888" s="66">
        <f>+G888*H888</f>
        <v>500</v>
      </c>
      <c r="J888" s="113">
        <v>500</v>
      </c>
    </row>
    <row r="889" spans="1:10">
      <c r="J889" s="113"/>
    </row>
    <row r="890" spans="1:10" ht="105" customHeight="1">
      <c r="A890" s="336" t="s">
        <v>466</v>
      </c>
      <c r="B890" s="336"/>
      <c r="C890" s="336"/>
      <c r="D890" s="336"/>
      <c r="E890" s="336"/>
      <c r="F890" s="336"/>
      <c r="J890" s="113"/>
    </row>
    <row r="891" spans="1:10">
      <c r="F891" s="64" t="s">
        <v>1077</v>
      </c>
      <c r="G891" s="66">
        <v>34</v>
      </c>
      <c r="H891" s="66">
        <v>21</v>
      </c>
      <c r="I891" s="66">
        <f>+G891*H891</f>
        <v>714</v>
      </c>
      <c r="J891" s="113">
        <v>21</v>
      </c>
    </row>
    <row r="892" spans="1:10">
      <c r="J892" s="113"/>
    </row>
    <row r="893" spans="1:10" ht="59.25" customHeight="1">
      <c r="A893" s="336" t="s">
        <v>467</v>
      </c>
      <c r="B893" s="336"/>
      <c r="C893" s="336"/>
      <c r="D893" s="336"/>
      <c r="E893" s="336"/>
      <c r="F893" s="336"/>
      <c r="J893" s="113"/>
    </row>
    <row r="894" spans="1:10">
      <c r="J894" s="113"/>
    </row>
    <row r="895" spans="1:10" ht="15" thickBot="1">
      <c r="F895" s="64" t="s">
        <v>1077</v>
      </c>
      <c r="G895" s="66">
        <v>50</v>
      </c>
      <c r="H895" s="66">
        <v>8</v>
      </c>
      <c r="I895" s="66">
        <f>+G895*H895</f>
        <v>400</v>
      </c>
      <c r="J895" s="113">
        <v>8</v>
      </c>
    </row>
    <row r="896" spans="1:10" ht="15">
      <c r="C896" s="77" t="s">
        <v>545</v>
      </c>
      <c r="D896" s="77"/>
      <c r="E896" s="77"/>
      <c r="F896" s="77"/>
      <c r="G896" s="78"/>
      <c r="H896" s="78"/>
      <c r="I896" s="78">
        <f>SUM(I877:I895)</f>
        <v>5442</v>
      </c>
      <c r="J896" s="114"/>
    </row>
    <row r="897" spans="1:10">
      <c r="J897" s="113"/>
    </row>
    <row r="898" spans="1:10">
      <c r="J898" s="113"/>
    </row>
    <row r="899" spans="1:10" ht="15">
      <c r="A899" s="65" t="s">
        <v>28</v>
      </c>
      <c r="J899" s="113"/>
    </row>
    <row r="900" spans="1:10">
      <c r="J900" s="113"/>
    </row>
    <row r="901" spans="1:10" ht="46.5" customHeight="1">
      <c r="A901" s="336" t="s">
        <v>468</v>
      </c>
      <c r="B901" s="336"/>
      <c r="C901" s="336"/>
      <c r="D901" s="336"/>
      <c r="E901" s="336"/>
      <c r="F901" s="336"/>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336" t="s">
        <v>815</v>
      </c>
      <c r="B905" s="336"/>
      <c r="C905" s="336"/>
      <c r="D905" s="336"/>
      <c r="E905" s="336"/>
      <c r="F905" s="336"/>
      <c r="J905" s="113"/>
    </row>
    <row r="906" spans="1:10">
      <c r="J906" s="113"/>
    </row>
    <row r="907" spans="1:10">
      <c r="F907" s="64" t="s">
        <v>292</v>
      </c>
      <c r="G907" s="66">
        <v>72</v>
      </c>
      <c r="H907" s="66">
        <v>195</v>
      </c>
      <c r="I907" s="66">
        <f>+G907*H907</f>
        <v>14040</v>
      </c>
      <c r="J907" s="113">
        <v>195</v>
      </c>
    </row>
    <row r="908" spans="1:10">
      <c r="J908" s="113"/>
    </row>
    <row r="909" spans="1:10" ht="34.5" customHeight="1">
      <c r="A909" s="336" t="s">
        <v>816</v>
      </c>
      <c r="B909" s="336"/>
      <c r="C909" s="336"/>
      <c r="D909" s="336"/>
      <c r="E909" s="336"/>
      <c r="F909" s="336"/>
      <c r="J909" s="113"/>
    </row>
    <row r="910" spans="1:10">
      <c r="J910" s="113"/>
    </row>
    <row r="911" spans="1:10">
      <c r="F911" s="64" t="s">
        <v>292</v>
      </c>
      <c r="G911" s="66">
        <v>14</v>
      </c>
      <c r="H911" s="66">
        <v>195</v>
      </c>
      <c r="I911" s="66">
        <f>+G911*H911</f>
        <v>2730</v>
      </c>
      <c r="J911" s="113">
        <v>195</v>
      </c>
    </row>
    <row r="912" spans="1:10">
      <c r="J912" s="113"/>
    </row>
    <row r="913" spans="1:10" ht="30" customHeight="1">
      <c r="A913" s="336" t="s">
        <v>817</v>
      </c>
      <c r="B913" s="336"/>
      <c r="C913" s="336"/>
      <c r="D913" s="336"/>
      <c r="E913" s="336"/>
      <c r="F913" s="336"/>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336" t="s">
        <v>885</v>
      </c>
      <c r="B921" s="336"/>
      <c r="C921" s="336"/>
      <c r="D921" s="336"/>
      <c r="E921" s="336"/>
      <c r="F921" s="336"/>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336" t="s">
        <v>888</v>
      </c>
      <c r="B925" s="336"/>
      <c r="C925" s="336"/>
      <c r="D925" s="336"/>
      <c r="E925" s="336"/>
      <c r="F925" s="336"/>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336" t="s">
        <v>891</v>
      </c>
      <c r="B933" s="337"/>
      <c r="C933" s="337"/>
      <c r="D933" s="337"/>
      <c r="E933" s="337"/>
      <c r="F933" s="337"/>
      <c r="G933" s="337"/>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336" t="s">
        <v>898</v>
      </c>
      <c r="B940" s="336"/>
      <c r="C940" s="336"/>
      <c r="D940" s="336"/>
      <c r="E940" s="336"/>
      <c r="F940" s="336"/>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336" t="s">
        <v>1222</v>
      </c>
      <c r="B945" s="336"/>
      <c r="C945" s="336"/>
      <c r="D945" s="336"/>
      <c r="E945" s="336"/>
      <c r="F945" s="336"/>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336" t="s">
        <v>1380</v>
      </c>
      <c r="B966" s="336"/>
      <c r="C966" s="336"/>
      <c r="D966" s="336"/>
      <c r="E966" s="336"/>
      <c r="F966" s="336"/>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336" t="s">
        <v>1379</v>
      </c>
      <c r="B980" s="336"/>
      <c r="C980" s="336"/>
      <c r="D980" s="336"/>
      <c r="E980" s="336"/>
      <c r="F980" s="336"/>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336" t="s">
        <v>1383</v>
      </c>
      <c r="B988" s="336"/>
      <c r="C988" s="336"/>
      <c r="D988" s="336"/>
      <c r="E988" s="336"/>
      <c r="F988" s="336"/>
      <c r="J988" s="113"/>
    </row>
    <row r="989" spans="1:10">
      <c r="J989" s="113"/>
    </row>
    <row r="990" spans="1:10">
      <c r="F990" s="64" t="s">
        <v>292</v>
      </c>
      <c r="G990" s="66">
        <v>4</v>
      </c>
      <c r="H990" s="66">
        <v>65</v>
      </c>
      <c r="I990" s="66">
        <f>+G990*H990</f>
        <v>260</v>
      </c>
      <c r="J990" s="113">
        <v>65</v>
      </c>
    </row>
    <row r="991" spans="1:10">
      <c r="J991" s="113"/>
    </row>
    <row r="992" spans="1:10" ht="75" customHeight="1">
      <c r="A992" s="336" t="s">
        <v>61</v>
      </c>
      <c r="B992" s="336"/>
      <c r="C992" s="336"/>
      <c r="D992" s="336"/>
      <c r="E992" s="336"/>
      <c r="F992" s="336"/>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5" thickBot="1">
      <c r="J995" s="113"/>
    </row>
    <row r="996" spans="1:10" ht="15">
      <c r="C996" s="77" t="s">
        <v>545</v>
      </c>
      <c r="D996" s="77"/>
      <c r="E996" s="77"/>
      <c r="F996" s="77"/>
      <c r="G996" s="78"/>
      <c r="H996" s="78"/>
      <c r="I996" s="78">
        <f>SUM(I901:I995)</f>
        <v>156550</v>
      </c>
      <c r="J996" s="114"/>
    </row>
    <row r="997" spans="1:10">
      <c r="J997" s="113"/>
    </row>
    <row r="998" spans="1:10">
      <c r="J998" s="113"/>
    </row>
    <row r="999" spans="1:10" ht="15">
      <c r="A999" s="65" t="s">
        <v>764</v>
      </c>
      <c r="J999" s="113"/>
    </row>
    <row r="1000" spans="1:10">
      <c r="J1000" s="113"/>
    </row>
    <row r="1001" spans="1:10">
      <c r="J1001" s="113"/>
    </row>
    <row r="1002" spans="1:10" ht="64.5" customHeight="1">
      <c r="A1002" s="336" t="s">
        <v>765</v>
      </c>
      <c r="B1002" s="336"/>
      <c r="C1002" s="336"/>
      <c r="D1002" s="336"/>
      <c r="E1002" s="336"/>
      <c r="F1002" s="336"/>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336" t="s">
        <v>912</v>
      </c>
      <c r="B1008" s="336"/>
      <c r="C1008" s="336"/>
      <c r="D1008" s="336"/>
      <c r="E1008" s="336"/>
      <c r="F1008" s="336"/>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336" t="s">
        <v>751</v>
      </c>
      <c r="B1025" s="336"/>
      <c r="C1025" s="336"/>
      <c r="D1025" s="336"/>
      <c r="E1025" s="336"/>
      <c r="F1025" s="336"/>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336" t="s">
        <v>753</v>
      </c>
      <c r="B1033" s="336"/>
      <c r="C1033" s="336"/>
      <c r="D1033" s="336"/>
      <c r="E1033" s="336"/>
      <c r="F1033" s="336"/>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336" t="s">
        <v>1806</v>
      </c>
      <c r="B1037" s="336"/>
      <c r="C1037" s="336"/>
      <c r="D1037" s="336"/>
      <c r="E1037" s="336"/>
      <c r="F1037" s="336"/>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336" t="s">
        <v>1503</v>
      </c>
      <c r="B1042" s="336"/>
      <c r="C1042" s="336"/>
      <c r="D1042" s="336"/>
      <c r="E1042" s="336"/>
      <c r="F1042" s="336"/>
      <c r="J1042" s="113"/>
    </row>
    <row r="1043" spans="1:10">
      <c r="J1043" s="113"/>
    </row>
    <row r="1044" spans="1:10">
      <c r="F1044" s="64" t="s">
        <v>292</v>
      </c>
      <c r="G1044" s="66">
        <v>1</v>
      </c>
      <c r="H1044" s="66">
        <v>50</v>
      </c>
      <c r="I1044" s="66">
        <f>+G1044*H1044</f>
        <v>50</v>
      </c>
      <c r="J1044" s="113">
        <v>50</v>
      </c>
    </row>
    <row r="1045" spans="1:10" ht="15" thickBot="1">
      <c r="J1045" s="113"/>
    </row>
    <row r="1046" spans="1:10" ht="15">
      <c r="C1046" s="77" t="s">
        <v>545</v>
      </c>
      <c r="D1046" s="77"/>
      <c r="E1046" s="77"/>
      <c r="F1046" s="77"/>
      <c r="G1046" s="78"/>
      <c r="H1046" s="78"/>
      <c r="I1046" s="78">
        <f>SUM(I1003:I1045)</f>
        <v>12613</v>
      </c>
      <c r="J1046" s="114"/>
    </row>
    <row r="1047" spans="1:10">
      <c r="J1047" s="113"/>
    </row>
    <row r="1048" spans="1:10">
      <c r="J1048" s="113"/>
    </row>
    <row r="1049" spans="1:10">
      <c r="J1049" s="113"/>
    </row>
    <row r="1050" spans="1:10" ht="15">
      <c r="A1050" s="65" t="s">
        <v>30</v>
      </c>
      <c r="J1050" s="113"/>
    </row>
    <row r="1051" spans="1:10">
      <c r="J1051" s="113"/>
    </row>
    <row r="1052" spans="1:10" ht="15">
      <c r="A1052" s="65" t="s">
        <v>31</v>
      </c>
      <c r="J1052" s="113"/>
    </row>
    <row r="1053" spans="1:10">
      <c r="J1053" s="113"/>
    </row>
    <row r="1054" spans="1:10">
      <c r="J1054" s="113"/>
    </row>
    <row r="1055" spans="1:10" ht="102.75" customHeight="1">
      <c r="A1055" s="336" t="s">
        <v>163</v>
      </c>
      <c r="B1055" s="336"/>
      <c r="C1055" s="336"/>
      <c r="D1055" s="336"/>
      <c r="E1055" s="336"/>
      <c r="F1055" s="336"/>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336" t="s">
        <v>141</v>
      </c>
      <c r="B1059" s="336"/>
      <c r="C1059" s="336"/>
      <c r="D1059" s="336"/>
      <c r="E1059" s="336"/>
      <c r="F1059" s="336"/>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336" t="s">
        <v>247</v>
      </c>
      <c r="B1065" s="336"/>
      <c r="C1065" s="336"/>
      <c r="D1065" s="336"/>
      <c r="E1065" s="336"/>
      <c r="F1065" s="336"/>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336" t="s">
        <v>249</v>
      </c>
      <c r="B1069" s="336"/>
      <c r="C1069" s="336"/>
      <c r="D1069" s="336"/>
      <c r="E1069" s="336"/>
      <c r="F1069" s="336"/>
      <c r="J1069" s="113"/>
    </row>
    <row r="1070" spans="1:10">
      <c r="F1070" s="64" t="s">
        <v>292</v>
      </c>
      <c r="G1070" s="66">
        <v>8</v>
      </c>
      <c r="H1070" s="66">
        <v>90</v>
      </c>
      <c r="I1070" s="66">
        <f>+G1070*H1070</f>
        <v>720</v>
      </c>
      <c r="J1070" s="113">
        <v>90</v>
      </c>
    </row>
    <row r="1071" spans="1:10">
      <c r="J1071" s="113"/>
    </row>
    <row r="1072" spans="1:10" ht="32.25" customHeight="1">
      <c r="A1072" s="336" t="s">
        <v>250</v>
      </c>
      <c r="B1072" s="336"/>
      <c r="C1072" s="336"/>
      <c r="D1072" s="336"/>
      <c r="E1072" s="336"/>
      <c r="F1072" s="336"/>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336" t="s">
        <v>1578</v>
      </c>
      <c r="B1076" s="336"/>
      <c r="C1076" s="336"/>
      <c r="D1076" s="336"/>
      <c r="E1076" s="336"/>
      <c r="F1076" s="336"/>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336" t="s">
        <v>1186</v>
      </c>
      <c r="B1080" s="336"/>
      <c r="C1080" s="336"/>
      <c r="D1080" s="336"/>
      <c r="E1080" s="336"/>
      <c r="F1080" s="336"/>
      <c r="J1080" s="113"/>
    </row>
    <row r="1081" spans="1:10">
      <c r="F1081" s="64" t="s">
        <v>292</v>
      </c>
      <c r="G1081" s="66">
        <v>4</v>
      </c>
      <c r="H1081" s="66">
        <v>60</v>
      </c>
      <c r="I1081" s="66">
        <f>+G1081*H1081</f>
        <v>240</v>
      </c>
      <c r="J1081" s="113">
        <v>60</v>
      </c>
    </row>
    <row r="1082" spans="1:10">
      <c r="J1082" s="113"/>
    </row>
    <row r="1083" spans="1:10" ht="62.25" customHeight="1">
      <c r="A1083" s="336" t="s">
        <v>1041</v>
      </c>
      <c r="B1083" s="336"/>
      <c r="C1083" s="336"/>
      <c r="D1083" s="336"/>
      <c r="E1083" s="336"/>
      <c r="F1083" s="336"/>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336" t="s">
        <v>1042</v>
      </c>
      <c r="B1087" s="336"/>
      <c r="C1087" s="336"/>
      <c r="D1087" s="336"/>
      <c r="E1087" s="336"/>
      <c r="F1087" s="336"/>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336" t="s">
        <v>568</v>
      </c>
      <c r="B1091" s="336"/>
      <c r="C1091" s="336"/>
      <c r="D1091" s="336"/>
      <c r="E1091" s="336"/>
      <c r="F1091" s="336"/>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336" t="s">
        <v>569</v>
      </c>
      <c r="B1095" s="336"/>
      <c r="C1095" s="336"/>
      <c r="D1095" s="336"/>
      <c r="E1095" s="336"/>
      <c r="F1095" s="336"/>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336" t="s">
        <v>570</v>
      </c>
      <c r="B1099" s="336"/>
      <c r="C1099" s="336"/>
      <c r="D1099" s="336"/>
      <c r="E1099" s="336"/>
      <c r="F1099" s="336"/>
      <c r="J1099" s="113"/>
    </row>
    <row r="1100" spans="1:10">
      <c r="J1100" s="113"/>
    </row>
    <row r="1101" spans="1:10">
      <c r="F1101" s="64" t="s">
        <v>292</v>
      </c>
      <c r="G1101" s="66">
        <v>1</v>
      </c>
      <c r="H1101" s="66">
        <v>2000</v>
      </c>
      <c r="I1101" s="66">
        <f>+G1101*H1101</f>
        <v>2000</v>
      </c>
      <c r="J1101" s="113">
        <v>2000</v>
      </c>
    </row>
    <row r="1102" spans="1:10" ht="15" thickBot="1">
      <c r="J1102" s="113"/>
    </row>
    <row r="1103" spans="1:10" ht="15">
      <c r="C1103" s="77" t="s">
        <v>545</v>
      </c>
      <c r="D1103" s="77"/>
      <c r="E1103" s="77"/>
      <c r="F1103" s="77"/>
      <c r="G1103" s="78"/>
      <c r="H1103" s="78"/>
      <c r="I1103" s="78">
        <f>SUM(I1055:I1102)</f>
        <v>10965</v>
      </c>
      <c r="J1103" s="114"/>
    </row>
    <row r="1104" spans="1:10">
      <c r="J1104" s="113"/>
    </row>
    <row r="1105" spans="1:10">
      <c r="J1105" s="113"/>
    </row>
    <row r="1106" spans="1:10" ht="15">
      <c r="A1106" s="65" t="s">
        <v>571</v>
      </c>
      <c r="J1106" s="113"/>
    </row>
    <row r="1107" spans="1:10">
      <c r="J1107" s="113"/>
    </row>
    <row r="1108" spans="1:10" ht="117.75" customHeight="1">
      <c r="A1108" s="336" t="s">
        <v>1758</v>
      </c>
      <c r="B1108" s="336"/>
      <c r="C1108" s="336"/>
      <c r="D1108" s="336"/>
      <c r="E1108" s="336"/>
      <c r="F1108" s="336"/>
      <c r="J1108" s="113"/>
    </row>
    <row r="1109" spans="1:10">
      <c r="F1109" s="67" t="s">
        <v>596</v>
      </c>
      <c r="G1109" s="76">
        <v>465</v>
      </c>
      <c r="H1109" s="66">
        <v>55</v>
      </c>
      <c r="I1109" s="66">
        <f>+G1109*H1109</f>
        <v>25575</v>
      </c>
      <c r="J1109" s="113">
        <v>55</v>
      </c>
    </row>
    <row r="1110" spans="1:10">
      <c r="J1110" s="113"/>
    </row>
    <row r="1111" spans="1:10" ht="32.25" customHeight="1">
      <c r="A1111" s="336" t="s">
        <v>1759</v>
      </c>
      <c r="B1111" s="336"/>
      <c r="C1111" s="336"/>
      <c r="D1111" s="336"/>
      <c r="E1111" s="336"/>
      <c r="F1111" s="336"/>
      <c r="J1111" s="113"/>
    </row>
    <row r="1112" spans="1:10">
      <c r="F1112" s="64" t="s">
        <v>1739</v>
      </c>
      <c r="G1112" s="66">
        <v>37</v>
      </c>
      <c r="H1112" s="66">
        <v>140</v>
      </c>
      <c r="I1112" s="66">
        <f>+G1112*H1112</f>
        <v>5180</v>
      </c>
      <c r="J1112" s="113">
        <v>140</v>
      </c>
    </row>
    <row r="1113" spans="1:10">
      <c r="J1113" s="113"/>
    </row>
    <row r="1114" spans="1:10" ht="30" customHeight="1">
      <c r="A1114" s="336" t="s">
        <v>1760</v>
      </c>
      <c r="B1114" s="336"/>
      <c r="C1114" s="336"/>
      <c r="D1114" s="336"/>
      <c r="E1114" s="336"/>
      <c r="F1114" s="336"/>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336" t="s">
        <v>1432</v>
      </c>
      <c r="B1127" s="336"/>
      <c r="C1127" s="336"/>
      <c r="D1127" s="336"/>
      <c r="E1127" s="336"/>
      <c r="F1127" s="336"/>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336" t="s">
        <v>1183</v>
      </c>
      <c r="B1133" s="336"/>
      <c r="C1133" s="336"/>
      <c r="D1133" s="336"/>
      <c r="E1133" s="336"/>
      <c r="F1133" s="336"/>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336" t="s">
        <v>1185</v>
      </c>
      <c r="B1140" s="336"/>
      <c r="C1140" s="336"/>
      <c r="D1140" s="336"/>
      <c r="E1140" s="336"/>
      <c r="F1140" s="336"/>
      <c r="J1140" s="113"/>
    </row>
    <row r="1141" spans="1:10">
      <c r="J1141" s="113"/>
    </row>
    <row r="1142" spans="1:10" ht="75.75" customHeight="1">
      <c r="A1142" s="336" t="s">
        <v>111</v>
      </c>
      <c r="B1142" s="336"/>
      <c r="C1142" s="336"/>
      <c r="D1142" s="336"/>
      <c r="E1142" s="336"/>
      <c r="F1142" s="336"/>
      <c r="J1142" s="113"/>
    </row>
    <row r="1143" spans="1:10">
      <c r="F1143" s="64" t="s">
        <v>1077</v>
      </c>
      <c r="G1143" s="66">
        <v>59</v>
      </c>
      <c r="H1143" s="66">
        <v>35</v>
      </c>
      <c r="I1143" s="66">
        <f>+G1143*H1143</f>
        <v>2065</v>
      </c>
      <c r="J1143" s="113">
        <v>35</v>
      </c>
    </row>
    <row r="1144" spans="1:10">
      <c r="J1144" s="113"/>
    </row>
    <row r="1145" spans="1:10" ht="45" customHeight="1">
      <c r="A1145" s="336" t="s">
        <v>16</v>
      </c>
      <c r="B1145" s="336"/>
      <c r="C1145" s="336"/>
      <c r="D1145" s="336"/>
      <c r="E1145" s="336"/>
      <c r="F1145" s="336"/>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336" t="s">
        <v>397</v>
      </c>
      <c r="B1149" s="336"/>
      <c r="C1149" s="336"/>
      <c r="D1149" s="336"/>
      <c r="E1149" s="336"/>
      <c r="F1149" s="336"/>
      <c r="J1149" s="113"/>
    </row>
    <row r="1150" spans="1:10">
      <c r="F1150" s="64" t="s">
        <v>1077</v>
      </c>
      <c r="G1150" s="66">
        <v>28</v>
      </c>
      <c r="H1150" s="66">
        <v>55</v>
      </c>
      <c r="I1150" s="66">
        <f>+G1150*H1150</f>
        <v>1540</v>
      </c>
      <c r="J1150" s="113">
        <v>55</v>
      </c>
    </row>
    <row r="1151" spans="1:10">
      <c r="J1151" s="113"/>
    </row>
    <row r="1152" spans="1:10" ht="43.5" customHeight="1">
      <c r="A1152" s="336" t="s">
        <v>398</v>
      </c>
      <c r="B1152" s="336"/>
      <c r="C1152" s="336"/>
      <c r="D1152" s="336"/>
      <c r="E1152" s="336"/>
      <c r="F1152" s="336"/>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336" t="s">
        <v>399</v>
      </c>
      <c r="B1156" s="336"/>
      <c r="C1156" s="336"/>
      <c r="D1156" s="336"/>
      <c r="E1156" s="336"/>
      <c r="F1156" s="336"/>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336" t="s">
        <v>1239</v>
      </c>
      <c r="B1160" s="336"/>
      <c r="C1160" s="336"/>
      <c r="D1160" s="336"/>
      <c r="E1160" s="336"/>
      <c r="F1160" s="336"/>
      <c r="J1160" s="113"/>
    </row>
    <row r="1161" spans="1:10">
      <c r="J1161" s="113"/>
    </row>
    <row r="1162" spans="1:10" ht="33" customHeight="1">
      <c r="A1162" s="336" t="s">
        <v>1240</v>
      </c>
      <c r="B1162" s="336"/>
      <c r="C1162" s="336"/>
      <c r="D1162" s="336"/>
      <c r="E1162" s="336"/>
      <c r="F1162" s="336"/>
      <c r="J1162" s="113"/>
    </row>
    <row r="1163" spans="1:10">
      <c r="F1163" s="64" t="s">
        <v>1739</v>
      </c>
      <c r="G1163" s="66">
        <v>0.2</v>
      </c>
      <c r="H1163" s="66">
        <v>650</v>
      </c>
      <c r="I1163" s="66">
        <f>+G1163*H1163</f>
        <v>130</v>
      </c>
      <c r="J1163" s="113">
        <v>650</v>
      </c>
    </row>
    <row r="1164" spans="1:10">
      <c r="J1164" s="113"/>
    </row>
    <row r="1165" spans="1:10" ht="117" customHeight="1">
      <c r="A1165" s="336" t="s">
        <v>1411</v>
      </c>
      <c r="B1165" s="336"/>
      <c r="C1165" s="336"/>
      <c r="D1165" s="336"/>
      <c r="E1165" s="336"/>
      <c r="F1165" s="336"/>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336" t="s">
        <v>682</v>
      </c>
      <c r="B1172" s="336"/>
      <c r="C1172" s="336"/>
      <c r="D1172" s="336"/>
      <c r="E1172" s="336"/>
      <c r="F1172" s="336"/>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336" t="s">
        <v>987</v>
      </c>
      <c r="B1176" s="336"/>
      <c r="C1176" s="336"/>
      <c r="D1176" s="336"/>
      <c r="E1176" s="336"/>
      <c r="F1176" s="336"/>
      <c r="J1176" s="113"/>
    </row>
    <row r="1177" spans="1:10">
      <c r="F1177" s="64" t="s">
        <v>292</v>
      </c>
      <c r="G1177" s="66">
        <v>1</v>
      </c>
      <c r="H1177" s="66">
        <v>1100</v>
      </c>
      <c r="I1177" s="66">
        <f>+G1177*H1177</f>
        <v>1100</v>
      </c>
      <c r="J1177" s="113">
        <v>1100</v>
      </c>
    </row>
    <row r="1178" spans="1:10">
      <c r="J1178" s="113"/>
    </row>
    <row r="1179" spans="1:10" ht="90" customHeight="1">
      <c r="A1179" s="336" t="s">
        <v>1746</v>
      </c>
      <c r="B1179" s="336"/>
      <c r="C1179" s="336"/>
      <c r="D1179" s="336"/>
      <c r="E1179" s="336"/>
      <c r="F1179" s="336"/>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336" t="s">
        <v>1793</v>
      </c>
      <c r="B1183" s="336"/>
      <c r="C1183" s="336"/>
      <c r="D1183" s="336"/>
      <c r="E1183" s="336"/>
      <c r="F1183" s="336"/>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336" t="s">
        <v>1794</v>
      </c>
      <c r="B1187" s="336"/>
      <c r="C1187" s="336"/>
      <c r="D1187" s="336"/>
      <c r="E1187" s="336"/>
      <c r="F1187" s="336"/>
      <c r="J1187" s="113"/>
    </row>
    <row r="1188" spans="1:10">
      <c r="J1188" s="113"/>
    </row>
    <row r="1189" spans="1:10">
      <c r="F1189" s="64" t="s">
        <v>292</v>
      </c>
      <c r="G1189" s="66">
        <v>2</v>
      </c>
      <c r="H1189" s="66">
        <v>750</v>
      </c>
      <c r="I1189" s="66">
        <f>+G1189*H1189</f>
        <v>1500</v>
      </c>
      <c r="J1189" s="113">
        <v>750</v>
      </c>
    </row>
    <row r="1190" spans="1:10" ht="15" thickBot="1"/>
    <row r="1191" spans="1:10" ht="15">
      <c r="C1191" s="77" t="s">
        <v>545</v>
      </c>
      <c r="D1191" s="77"/>
      <c r="E1191" s="77"/>
      <c r="F1191" s="77"/>
      <c r="G1191" s="78"/>
      <c r="H1191" s="78"/>
      <c r="I1191" s="78">
        <f>SUM(I1108:I1190)</f>
        <v>56062</v>
      </c>
    </row>
  </sheetData>
  <mergeCells count="198">
    <mergeCell ref="A55:F55"/>
    <mergeCell ref="A58:F58"/>
    <mergeCell ref="A61:F61"/>
    <mergeCell ref="A64:F64"/>
    <mergeCell ref="A67:F67"/>
    <mergeCell ref="A70:F70"/>
    <mergeCell ref="A74:F74"/>
    <mergeCell ref="A77:F77"/>
    <mergeCell ref="A115:F115"/>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indexed="34"/>
  </sheetPr>
  <dimension ref="A1:I326"/>
  <sheetViews>
    <sheetView topLeftCell="A18" zoomScaleSheetLayoutView="75" workbookViewId="0">
      <selection activeCell="J32" sqref="J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3.140625" style="168" bestFit="1" customWidth="1"/>
    <col min="7" max="7" width="11.7109375" style="106" hidden="1" customWidth="1"/>
    <col min="8" max="8" width="10.285156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306" t="s">
        <v>800</v>
      </c>
      <c r="B4" s="307"/>
      <c r="C4" s="307"/>
      <c r="D4" s="307"/>
      <c r="E4" s="307"/>
      <c r="F4" s="307"/>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5.5">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5.5">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8.25">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5.5">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8.25">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5.5">
      <c r="A141" s="39" t="s">
        <v>1269</v>
      </c>
      <c r="B141" s="130" t="s">
        <v>925</v>
      </c>
      <c r="E141" s="175">
        <f t="shared" si="2"/>
        <v>0</v>
      </c>
      <c r="F141" s="168">
        <f t="shared" si="3"/>
        <v>0</v>
      </c>
    </row>
    <row r="142" spans="1:7" ht="38.25">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8.25">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303" t="s">
        <v>282</v>
      </c>
      <c r="C157" s="304"/>
      <c r="D157" s="304"/>
      <c r="E157" s="305">
        <f>SUM(F10:F155)</f>
        <v>0</v>
      </c>
      <c r="F157" s="305"/>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dimension ref="A1:F16"/>
  <sheetViews>
    <sheetView topLeftCell="A7" workbookViewId="0">
      <selection activeCell="E15" sqref="E15"/>
    </sheetView>
  </sheetViews>
  <sheetFormatPr defaultColWidth="9.140625" defaultRowHeight="14.25"/>
  <cols>
    <col min="1" max="1" width="7.85546875" style="83" customWidth="1"/>
    <col min="2" max="2" width="9.140625" style="83"/>
    <col min="3" max="3" width="9.140625" style="82"/>
    <col min="4" max="4" width="10.140625" style="82" bestFit="1" customWidth="1"/>
    <col min="5" max="5" width="11.5703125" style="82" customWidth="1"/>
    <col min="6" max="6" width="10.140625" style="116" bestFit="1" customWidth="1"/>
    <col min="7" max="16384" width="9.140625" style="83"/>
  </cols>
  <sheetData>
    <row r="1" spans="1:6" ht="18.75">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5" thickBot="1">
      <c r="A15" s="98">
        <v>14</v>
      </c>
      <c r="B15" s="83" t="s">
        <v>50</v>
      </c>
      <c r="C15" s="82">
        <v>1</v>
      </c>
      <c r="D15" s="82">
        <v>3000</v>
      </c>
      <c r="E15" s="82">
        <f t="shared" si="0"/>
        <v>3000</v>
      </c>
      <c r="F15" s="117">
        <v>3000</v>
      </c>
    </row>
    <row r="16" spans="1:6" ht="15">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dimension ref="A1:K577"/>
  <sheetViews>
    <sheetView workbookViewId="0">
      <selection activeCell="I245" sqref="I245"/>
    </sheetView>
  </sheetViews>
  <sheetFormatPr defaultColWidth="9.140625" defaultRowHeight="14.25"/>
  <cols>
    <col min="1" max="1" width="4.7109375" style="81" customWidth="1"/>
    <col min="2" max="6" width="9.140625" style="81"/>
    <col min="7" max="8" width="9.140625" style="82"/>
    <col min="9" max="9" width="10.140625" style="82" bestFit="1" customWidth="1"/>
    <col min="10" max="10" width="11.28515625" style="82" bestFit="1" customWidth="1"/>
    <col min="11" max="11" width="10.140625" style="116" bestFit="1" customWidth="1"/>
    <col min="12" max="16384" width="9.140625" style="83"/>
  </cols>
  <sheetData>
    <row r="1" spans="1:10">
      <c r="D1" s="71" t="s">
        <v>543</v>
      </c>
    </row>
    <row r="4" spans="1:10" ht="15">
      <c r="A4" s="65" t="s">
        <v>1795</v>
      </c>
      <c r="B4" s="65" t="s">
        <v>1796</v>
      </c>
      <c r="C4" s="65"/>
      <c r="D4" s="65"/>
      <c r="E4" s="65"/>
      <c r="F4" s="65"/>
      <c r="G4" s="61"/>
      <c r="H4" s="61"/>
      <c r="I4" s="61"/>
      <c r="J4" s="61">
        <f>+J149</f>
        <v>136101</v>
      </c>
    </row>
    <row r="5" spans="1:10" ht="15">
      <c r="A5" s="65"/>
      <c r="B5" s="65"/>
      <c r="C5" s="65"/>
      <c r="D5" s="65"/>
      <c r="E5" s="65"/>
      <c r="F5" s="65"/>
      <c r="G5" s="61"/>
      <c r="H5" s="61"/>
      <c r="I5" s="61"/>
      <c r="J5" s="61"/>
    </row>
    <row r="6" spans="1:10" ht="15">
      <c r="A6" s="65" t="s">
        <v>1797</v>
      </c>
      <c r="B6" s="65" t="s">
        <v>1798</v>
      </c>
      <c r="C6" s="65"/>
      <c r="D6" s="65"/>
      <c r="E6" s="65"/>
      <c r="F6" s="65"/>
      <c r="G6" s="61"/>
      <c r="H6" s="61"/>
      <c r="I6" s="61"/>
      <c r="J6" s="61">
        <f>+J366</f>
        <v>167558</v>
      </c>
    </row>
    <row r="7" spans="1:10" ht="15">
      <c r="A7" s="65"/>
      <c r="B7" s="65"/>
      <c r="C7" s="65"/>
      <c r="D7" s="65"/>
      <c r="E7" s="65"/>
      <c r="F7" s="65"/>
      <c r="G7" s="61"/>
      <c r="H7" s="61"/>
      <c r="I7" s="61"/>
      <c r="J7" s="61"/>
    </row>
    <row r="8" spans="1:10" ht="15">
      <c r="A8" s="65" t="s">
        <v>1799</v>
      </c>
      <c r="B8" s="65" t="s">
        <v>1800</v>
      </c>
      <c r="C8" s="65"/>
      <c r="D8" s="65"/>
      <c r="E8" s="65"/>
      <c r="F8" s="65"/>
      <c r="G8" s="61"/>
      <c r="H8" s="61"/>
      <c r="I8" s="61"/>
      <c r="J8" s="61">
        <f>+J527</f>
        <v>197361</v>
      </c>
    </row>
    <row r="9" spans="1:10" ht="15">
      <c r="A9" s="65"/>
      <c r="B9" s="65"/>
      <c r="C9" s="65"/>
      <c r="D9" s="65"/>
      <c r="E9" s="65"/>
      <c r="F9" s="65"/>
      <c r="G9" s="61"/>
      <c r="H9" s="61"/>
      <c r="I9" s="61"/>
      <c r="J9" s="61"/>
    </row>
    <row r="10" spans="1:10" ht="15">
      <c r="A10" s="65" t="s">
        <v>1801</v>
      </c>
      <c r="B10" s="65" t="s">
        <v>1802</v>
      </c>
      <c r="C10" s="65"/>
      <c r="D10" s="65"/>
      <c r="E10" s="65"/>
      <c r="F10" s="65"/>
      <c r="G10" s="61"/>
      <c r="H10" s="61"/>
      <c r="I10" s="61"/>
      <c r="J10" s="61">
        <f>+J577</f>
        <v>32700</v>
      </c>
    </row>
    <row r="11" spans="1:10" ht="15">
      <c r="A11" s="65"/>
      <c r="B11" s="65"/>
      <c r="C11" s="65"/>
      <c r="D11" s="65"/>
      <c r="E11" s="65"/>
      <c r="F11" s="65"/>
      <c r="G11" s="61"/>
      <c r="H11" s="61"/>
      <c r="I11" s="61"/>
      <c r="J11" s="61"/>
    </row>
    <row r="12" spans="1:10" ht="15.75" thickBot="1">
      <c r="A12" s="65"/>
      <c r="B12" s="65"/>
      <c r="C12" s="65"/>
      <c r="D12" s="65"/>
      <c r="E12" s="65"/>
      <c r="F12" s="65"/>
      <c r="G12" s="61"/>
      <c r="H12" s="61"/>
      <c r="I12" s="61"/>
      <c r="J12" s="61"/>
    </row>
    <row r="13" spans="1:10" ht="15">
      <c r="A13" s="65"/>
      <c r="B13" s="65" t="s">
        <v>1803</v>
      </c>
      <c r="C13" s="65"/>
      <c r="D13" s="84"/>
      <c r="E13" s="84"/>
      <c r="F13" s="84"/>
      <c r="G13" s="85"/>
      <c r="H13" s="85"/>
      <c r="I13" s="85"/>
      <c r="J13" s="85">
        <f>SUM(J4:J12)</f>
        <v>533720</v>
      </c>
    </row>
    <row r="14" spans="1:10" ht="15" thickBot="1">
      <c r="A14" s="86"/>
      <c r="B14" s="86"/>
      <c r="C14" s="86"/>
      <c r="D14" s="86"/>
      <c r="E14" s="86"/>
      <c r="F14" s="86"/>
      <c r="G14" s="87"/>
      <c r="H14" s="87"/>
      <c r="I14" s="87"/>
      <c r="J14" s="87"/>
    </row>
    <row r="16" spans="1:10" ht="15">
      <c r="A16" s="65" t="s">
        <v>1665</v>
      </c>
    </row>
    <row r="18" spans="1:11" ht="15">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341" t="s">
        <v>599</v>
      </c>
      <c r="C59" s="341"/>
      <c r="D59" s="341"/>
      <c r="E59" s="341"/>
      <c r="F59" s="341"/>
      <c r="K59" s="117"/>
    </row>
    <row r="60" spans="1:11" ht="33" customHeight="1">
      <c r="B60" s="341" t="s">
        <v>600</v>
      </c>
      <c r="C60" s="341"/>
      <c r="D60" s="341"/>
      <c r="E60" s="341"/>
      <c r="F60" s="341"/>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5" thickBot="1">
      <c r="K148" s="117"/>
    </row>
    <row r="149" spans="1:11" ht="15">
      <c r="B149" s="88" t="s">
        <v>545</v>
      </c>
      <c r="E149" s="89"/>
      <c r="F149" s="89"/>
      <c r="G149" s="90"/>
      <c r="H149" s="91"/>
      <c r="I149" s="91"/>
      <c r="J149" s="85">
        <f>SUM(J24:J148)</f>
        <v>136101</v>
      </c>
      <c r="K149" s="118"/>
    </row>
    <row r="150" spans="1:11">
      <c r="K150" s="117"/>
    </row>
    <row r="151" spans="1:11">
      <c r="K151" s="117"/>
    </row>
    <row r="152" spans="1:11" ht="15">
      <c r="A152" s="65" t="s">
        <v>697</v>
      </c>
      <c r="B152" s="65" t="s">
        <v>698</v>
      </c>
      <c r="K152" s="117"/>
    </row>
    <row r="153" spans="1:11">
      <c r="K153" s="117"/>
    </row>
    <row r="154" spans="1:11" ht="15">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342" t="s">
        <v>364</v>
      </c>
      <c r="C188" s="340"/>
      <c r="D188" s="340"/>
      <c r="E188" s="340"/>
      <c r="F188" s="340"/>
      <c r="G188" s="340"/>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341" t="s">
        <v>367</v>
      </c>
      <c r="C196" s="341"/>
      <c r="D196" s="341"/>
      <c r="E196" s="341"/>
      <c r="F196" s="341"/>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341" t="s">
        <v>369</v>
      </c>
      <c r="C200" s="341"/>
      <c r="D200" s="341"/>
      <c r="E200" s="341"/>
      <c r="F200" s="341"/>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5" thickBot="1">
      <c r="K297" s="117"/>
    </row>
    <row r="298" spans="1:11" ht="15">
      <c r="B298" s="88" t="s">
        <v>545</v>
      </c>
      <c r="E298" s="89"/>
      <c r="F298" s="89"/>
      <c r="G298" s="90"/>
      <c r="H298" s="91"/>
      <c r="I298" s="91"/>
      <c r="J298" s="85">
        <f>SUM(J160:J297)</f>
        <v>145137</v>
      </c>
      <c r="K298" s="118"/>
    </row>
    <row r="299" spans="1:11" ht="15">
      <c r="B299" s="88"/>
      <c r="E299" s="92"/>
      <c r="F299" s="92"/>
      <c r="G299" s="93"/>
      <c r="H299" s="94"/>
      <c r="I299" s="94"/>
      <c r="J299" s="94"/>
      <c r="K299" s="117"/>
    </row>
    <row r="300" spans="1:11" ht="15">
      <c r="B300" s="88"/>
      <c r="E300" s="92"/>
      <c r="F300" s="92"/>
      <c r="G300" s="93"/>
      <c r="H300" s="94"/>
      <c r="I300" s="94"/>
      <c r="J300" s="94"/>
      <c r="K300" s="117"/>
    </row>
    <row r="301" spans="1:11" ht="15">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5" thickBot="1">
      <c r="K364" s="117"/>
    </row>
    <row r="365" spans="1:11" ht="15">
      <c r="B365" s="88" t="s">
        <v>545</v>
      </c>
      <c r="E365" s="89"/>
      <c r="F365" s="89"/>
      <c r="G365" s="95"/>
      <c r="H365" s="96"/>
      <c r="I365" s="96"/>
      <c r="J365" s="97">
        <f>SUM(J314:J364)</f>
        <v>22421</v>
      </c>
      <c r="K365" s="119"/>
    </row>
    <row r="366" spans="1:11" ht="15">
      <c r="B366" s="65" t="s">
        <v>1465</v>
      </c>
      <c r="J366" s="61">
        <f>+J365+J298</f>
        <v>167558</v>
      </c>
      <c r="K366" s="117"/>
    </row>
    <row r="367" spans="1:11">
      <c r="A367" s="81" t="s">
        <v>1609</v>
      </c>
      <c r="K367" s="117"/>
    </row>
    <row r="368" spans="1:11" ht="15">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5" thickBot="1">
      <c r="K526" s="117"/>
    </row>
    <row r="527" spans="1:11" ht="15">
      <c r="B527" s="88" t="s">
        <v>545</v>
      </c>
      <c r="E527" s="89"/>
      <c r="F527" s="89"/>
      <c r="G527" s="90"/>
      <c r="H527" s="91"/>
      <c r="I527" s="91"/>
      <c r="J527" s="85">
        <f>SUM(J372:J526)</f>
        <v>197361</v>
      </c>
      <c r="K527" s="118"/>
    </row>
    <row r="528" spans="1:11">
      <c r="K528" s="117"/>
    </row>
    <row r="529" spans="1:11">
      <c r="K529" s="117"/>
    </row>
    <row r="530" spans="1:11" ht="15">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5" thickBot="1">
      <c r="K576" s="117"/>
    </row>
    <row r="577" spans="2:10" ht="15">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indexed="10"/>
  </sheetPr>
  <dimension ref="A1:F344"/>
  <sheetViews>
    <sheetView topLeftCell="A69" workbookViewId="0">
      <selection activeCell="I27" sqref="I27"/>
    </sheetView>
  </sheetViews>
  <sheetFormatPr defaultRowHeight="12.75"/>
  <cols>
    <col min="1" max="1" width="6.140625" style="149" customWidth="1"/>
    <col min="2" max="2" width="39" style="5" customWidth="1"/>
    <col min="3" max="3" width="9.140625" style="7" customWidth="1"/>
    <col min="4" max="4" width="11.7109375" style="23" customWidth="1"/>
    <col min="5" max="5" width="11.7109375" style="175" customWidth="1"/>
    <col min="6" max="6" width="13.140625" style="168" bestFit="1" customWidth="1"/>
  </cols>
  <sheetData>
    <row r="1" spans="1:6" s="4" customFormat="1" ht="25.5" customHeight="1">
      <c r="A1" s="127" t="s">
        <v>1609</v>
      </c>
      <c r="B1" s="2" t="s">
        <v>274</v>
      </c>
      <c r="C1" s="108" t="s">
        <v>275</v>
      </c>
      <c r="D1" s="3" t="s">
        <v>276</v>
      </c>
      <c r="E1" s="181" t="s">
        <v>278</v>
      </c>
      <c r="F1" s="185" t="s">
        <v>279</v>
      </c>
    </row>
    <row r="3" spans="1:6">
      <c r="A3" s="306" t="s">
        <v>801</v>
      </c>
      <c r="B3" s="307"/>
      <c r="C3" s="307"/>
      <c r="D3" s="307"/>
      <c r="E3" s="307"/>
      <c r="F3" s="307"/>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5.5">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8.25">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8.25">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8.25">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5.5">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5.5">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5.5">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5.5">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5.5">
      <c r="A191" s="150" t="s">
        <v>408</v>
      </c>
      <c r="B191" s="123" t="s">
        <v>260</v>
      </c>
      <c r="C191" s="122"/>
      <c r="D191" s="6"/>
      <c r="E191" s="182">
        <v>0</v>
      </c>
      <c r="F191" s="169">
        <f t="shared" si="2"/>
        <v>0</v>
      </c>
    </row>
    <row r="192" spans="1:6" ht="25.5">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38.25">
      <c r="A195" s="145"/>
      <c r="B195" s="139" t="s">
        <v>264</v>
      </c>
      <c r="C195" s="122"/>
      <c r="D195" s="6"/>
      <c r="E195" s="182">
        <v>0</v>
      </c>
      <c r="F195" s="169">
        <f t="shared" si="2"/>
        <v>0</v>
      </c>
    </row>
    <row r="196" spans="1:6" ht="25.5">
      <c r="A196" s="145"/>
      <c r="B196" s="139" t="s">
        <v>265</v>
      </c>
      <c r="C196" s="122"/>
      <c r="D196" s="6"/>
      <c r="E196" s="182">
        <v>0</v>
      </c>
      <c r="F196" s="169">
        <f t="shared" si="2"/>
        <v>0</v>
      </c>
    </row>
    <row r="197" spans="1:6">
      <c r="A197" s="145"/>
      <c r="B197" s="120" t="s">
        <v>266</v>
      </c>
      <c r="C197" s="122"/>
      <c r="D197" s="6"/>
      <c r="E197" s="182">
        <v>0</v>
      </c>
      <c r="F197" s="169">
        <f t="shared" si="2"/>
        <v>0</v>
      </c>
    </row>
    <row r="198" spans="1:6" ht="38.25">
      <c r="A198" s="145"/>
      <c r="B198" s="120" t="s">
        <v>1778</v>
      </c>
      <c r="C198" s="122"/>
      <c r="D198" s="6"/>
      <c r="E198" s="182">
        <v>0</v>
      </c>
      <c r="F198" s="169">
        <f t="shared" si="2"/>
        <v>0</v>
      </c>
    </row>
    <row r="199" spans="1:6" ht="25.5">
      <c r="A199" s="145"/>
      <c r="B199" s="121" t="s">
        <v>1779</v>
      </c>
      <c r="C199" s="122"/>
      <c r="D199" s="6"/>
      <c r="E199" s="182">
        <v>0</v>
      </c>
      <c r="F199" s="169">
        <f t="shared" si="2"/>
        <v>0</v>
      </c>
    </row>
    <row r="200" spans="1:6" ht="38.25">
      <c r="A200" s="145"/>
      <c r="B200" s="120" t="s">
        <v>1030</v>
      </c>
      <c r="C200" s="122"/>
      <c r="D200" s="6"/>
      <c r="E200" s="182">
        <v>0</v>
      </c>
      <c r="F200" s="169">
        <f t="shared" si="2"/>
        <v>0</v>
      </c>
    </row>
    <row r="201" spans="1:6" ht="25.5">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5.5">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5.5">
      <c r="B213" s="120" t="s">
        <v>1742</v>
      </c>
      <c r="C213" s="122"/>
      <c r="D213" s="125"/>
      <c r="E213" s="182">
        <v>0</v>
      </c>
      <c r="F213" s="169">
        <f t="shared" si="2"/>
        <v>0</v>
      </c>
    </row>
    <row r="214" spans="1:6" ht="25.5">
      <c r="B214" s="120" t="s">
        <v>400</v>
      </c>
      <c r="C214" s="122"/>
      <c r="D214" s="125"/>
      <c r="E214" s="182">
        <v>0</v>
      </c>
      <c r="F214" s="169">
        <f t="shared" si="2"/>
        <v>0</v>
      </c>
    </row>
    <row r="215" spans="1:6" ht="25.5">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303" t="s">
        <v>283</v>
      </c>
      <c r="C226" s="304"/>
      <c r="D226" s="304"/>
      <c r="E226" s="305">
        <f>SUM(F29:F224)</f>
        <v>0</v>
      </c>
      <c r="F226" s="305"/>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8"/>
  <dimension ref="A1:G319"/>
  <sheetViews>
    <sheetView workbookViewId="0">
      <selection activeCell="D92" sqref="D92"/>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06" t="s">
        <v>802</v>
      </c>
      <c r="B3" s="307"/>
      <c r="C3" s="307"/>
      <c r="D3" s="307"/>
      <c r="E3" s="307"/>
      <c r="F3" s="307"/>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303" t="s">
        <v>286</v>
      </c>
      <c r="C67" s="304"/>
      <c r="D67" s="304"/>
      <c r="E67" s="305">
        <f>SUM(F29:F65)</f>
        <v>66205</v>
      </c>
      <c r="F67" s="305"/>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dimension ref="A1:G412"/>
  <sheetViews>
    <sheetView topLeftCell="A34"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42578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06" t="s">
        <v>803</v>
      </c>
      <c r="B3" s="307"/>
      <c r="C3" s="307"/>
      <c r="D3" s="307"/>
      <c r="E3" s="307"/>
      <c r="F3" s="307"/>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303" t="s">
        <v>287</v>
      </c>
      <c r="C44" s="304"/>
      <c r="D44" s="304"/>
      <c r="E44" s="305">
        <f>SUM(F10:F42)</f>
        <v>47426</v>
      </c>
      <c r="F44" s="305"/>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3"/>
  <dimension ref="A1:F49"/>
  <sheetViews>
    <sheetView topLeftCell="A34" workbookViewId="0">
      <selection activeCell="G34" sqref="G1:K65536"/>
    </sheetView>
  </sheetViews>
  <sheetFormatPr defaultRowHeight="12.75"/>
  <cols>
    <col min="1" max="1" width="6.140625" style="149"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27" t="s">
        <v>273</v>
      </c>
      <c r="B1" s="2" t="s">
        <v>274</v>
      </c>
      <c r="C1" s="3" t="s">
        <v>275</v>
      </c>
      <c r="D1" s="3" t="s">
        <v>276</v>
      </c>
      <c r="E1" s="3" t="s">
        <v>278</v>
      </c>
      <c r="F1" s="108" t="s">
        <v>279</v>
      </c>
    </row>
    <row r="3" spans="1:6">
      <c r="A3" s="306" t="s">
        <v>645</v>
      </c>
      <c r="B3" s="307"/>
      <c r="C3" s="307"/>
      <c r="D3" s="307"/>
      <c r="E3" s="307"/>
      <c r="F3" s="307"/>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5.5">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303" t="s">
        <v>288</v>
      </c>
      <c r="C49" s="304"/>
      <c r="D49" s="304"/>
      <c r="E49" s="305">
        <f>SUM(F27:F48)</f>
        <v>0</v>
      </c>
      <c r="F49" s="305"/>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G31"/>
  <sheetViews>
    <sheetView workbookViewId="0">
      <selection activeCell="E7" sqref="E7"/>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306" t="s">
        <v>1305</v>
      </c>
      <c r="B3" s="307"/>
      <c r="C3" s="307"/>
      <c r="D3" s="307"/>
      <c r="E3" s="307"/>
      <c r="F3" s="307"/>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303" t="s">
        <v>805</v>
      </c>
      <c r="C31" s="304"/>
      <c r="D31" s="304"/>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6">
    <tabColor indexed="39"/>
  </sheetPr>
  <dimension ref="A1:G151"/>
  <sheetViews>
    <sheetView topLeftCell="A148" workbookViewId="0">
      <selection activeCell="N50" sqref="N50"/>
    </sheetView>
  </sheetViews>
  <sheetFormatPr defaultRowHeight="12.75"/>
  <cols>
    <col min="1" max="1" width="6.140625" style="154" customWidth="1"/>
    <col min="2" max="2" width="39" style="5" customWidth="1"/>
    <col min="3" max="3" width="9.140625" style="7" customWidth="1"/>
    <col min="4" max="4" width="11.7109375" style="6" customWidth="1"/>
    <col min="5" max="5" width="11.7109375" style="175" customWidth="1"/>
    <col min="6" max="6" width="13.140625" style="23" customWidth="1"/>
    <col min="7" max="7" width="11.710937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306" t="s">
        <v>646</v>
      </c>
      <c r="B3" s="307"/>
      <c r="C3" s="307"/>
      <c r="D3" s="307"/>
      <c r="E3" s="307"/>
      <c r="F3" s="307"/>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8.25">
      <c r="B34" s="19" t="s">
        <v>1583</v>
      </c>
    </row>
    <row r="35" spans="1:7" ht="51">
      <c r="B35" s="19" t="s">
        <v>15</v>
      </c>
    </row>
    <row r="36" spans="1:7" ht="25.5">
      <c r="B36" s="19" t="s">
        <v>14</v>
      </c>
    </row>
    <row r="37" spans="1:7" ht="38.25">
      <c r="B37" s="19" t="s">
        <v>205</v>
      </c>
    </row>
    <row r="38" spans="1:7" ht="38.25">
      <c r="B38" s="19" t="s">
        <v>1399</v>
      </c>
    </row>
    <row r="39" spans="1:7">
      <c r="B39" s="19" t="s">
        <v>1444</v>
      </c>
    </row>
    <row r="40" spans="1:7" ht="27" customHeight="1">
      <c r="B40" s="19" t="s">
        <v>1400</v>
      </c>
    </row>
    <row r="41" spans="1:7" ht="25.5">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5.5">
      <c r="B49" s="19" t="s">
        <v>195</v>
      </c>
      <c r="E49" s="175">
        <f t="shared" si="0"/>
        <v>0</v>
      </c>
    </row>
    <row r="50" spans="1:7" ht="38.25">
      <c r="B50" s="19" t="s">
        <v>1583</v>
      </c>
      <c r="E50" s="175">
        <f t="shared" si="0"/>
        <v>0</v>
      </c>
    </row>
    <row r="51" spans="1:7" ht="12.75" customHeight="1">
      <c r="B51" s="19" t="s">
        <v>1446</v>
      </c>
      <c r="E51" s="175">
        <f t="shared" si="0"/>
        <v>0</v>
      </c>
    </row>
    <row r="52" spans="1:7" ht="38.25">
      <c r="B52" s="19" t="s">
        <v>205</v>
      </c>
      <c r="E52" s="175">
        <f t="shared" si="0"/>
        <v>0</v>
      </c>
    </row>
    <row r="53" spans="1:7" ht="25.5">
      <c r="B53" s="19" t="s">
        <v>196</v>
      </c>
      <c r="E53" s="175">
        <f t="shared" si="0"/>
        <v>0</v>
      </c>
    </row>
    <row r="54" spans="1:7" ht="26.25" customHeight="1">
      <c r="B54" s="19" t="s">
        <v>1400</v>
      </c>
      <c r="E54" s="175">
        <f t="shared" si="0"/>
        <v>0</v>
      </c>
    </row>
    <row r="55" spans="1:7" ht="25.5">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8.25">
      <c r="B63" s="19" t="s">
        <v>1583</v>
      </c>
      <c r="E63" s="175">
        <f t="shared" si="0"/>
        <v>0</v>
      </c>
    </row>
    <row r="64" spans="1:7" ht="13.5" customHeight="1">
      <c r="B64" s="19" t="s">
        <v>1446</v>
      </c>
      <c r="E64" s="175">
        <f t="shared" si="0"/>
        <v>0</v>
      </c>
    </row>
    <row r="65" spans="1:7" ht="38.25">
      <c r="B65" s="19" t="s">
        <v>205</v>
      </c>
      <c r="E65" s="175">
        <f t="shared" si="0"/>
        <v>0</v>
      </c>
    </row>
    <row r="66" spans="1:7" ht="25.5">
      <c r="B66" s="19" t="s">
        <v>196</v>
      </c>
      <c r="E66" s="175">
        <f t="shared" si="0"/>
        <v>0</v>
      </c>
    </row>
    <row r="67" spans="1:7" ht="24.75" customHeight="1">
      <c r="B67" s="19" t="s">
        <v>1400</v>
      </c>
      <c r="E67" s="175">
        <f t="shared" si="0"/>
        <v>0</v>
      </c>
    </row>
    <row r="68" spans="1:7" ht="25.5">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8.25">
      <c r="B77" s="19" t="s">
        <v>1583</v>
      </c>
      <c r="E77" s="175">
        <f t="shared" si="0"/>
        <v>0</v>
      </c>
    </row>
    <row r="78" spans="1:7" ht="38.25">
      <c r="B78" s="19" t="s">
        <v>205</v>
      </c>
      <c r="E78" s="175">
        <f t="shared" si="0"/>
        <v>0</v>
      </c>
    </row>
    <row r="79" spans="1:7" ht="25.5">
      <c r="B79" s="19" t="s">
        <v>196</v>
      </c>
      <c r="E79" s="175">
        <f t="shared" si="0"/>
        <v>0</v>
      </c>
    </row>
    <row r="80" spans="1:7" ht="25.5" customHeight="1">
      <c r="B80" s="19" t="s">
        <v>1400</v>
      </c>
      <c r="E80" s="175">
        <f t="shared" si="0"/>
        <v>0</v>
      </c>
    </row>
    <row r="81" spans="1:7" ht="25.5">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1">
      <c r="B89" s="19" t="s">
        <v>202</v>
      </c>
      <c r="E89" s="175">
        <f t="shared" si="0"/>
        <v>0</v>
      </c>
    </row>
    <row r="90" spans="1:7" ht="51">
      <c r="B90" s="19" t="s">
        <v>203</v>
      </c>
      <c r="E90" s="175">
        <f t="shared" si="0"/>
        <v>0</v>
      </c>
    </row>
    <row r="91" spans="1:7" ht="38.25">
      <c r="B91" s="19" t="s">
        <v>204</v>
      </c>
      <c r="E91" s="175">
        <f t="shared" si="0"/>
        <v>0</v>
      </c>
    </row>
    <row r="92" spans="1:7" ht="38.25">
      <c r="B92" s="19" t="s">
        <v>205</v>
      </c>
      <c r="E92" s="175">
        <f t="shared" si="0"/>
        <v>0</v>
      </c>
    </row>
    <row r="93" spans="1:7" ht="38.25">
      <c r="B93" s="19" t="s">
        <v>206</v>
      </c>
      <c r="E93" s="175">
        <f t="shared" si="0"/>
        <v>0</v>
      </c>
    </row>
    <row r="94" spans="1:7" ht="25.5">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1">
      <c r="B101" s="19" t="s">
        <v>202</v>
      </c>
      <c r="E101" s="175">
        <f t="shared" si="0"/>
        <v>0</v>
      </c>
    </row>
    <row r="102" spans="1:7" ht="51">
      <c r="B102" s="19" t="s">
        <v>203</v>
      </c>
      <c r="E102" s="175">
        <f t="shared" si="0"/>
        <v>0</v>
      </c>
    </row>
    <row r="103" spans="1:7" ht="38.25">
      <c r="B103" s="19" t="s">
        <v>204</v>
      </c>
      <c r="E103" s="175">
        <f t="shared" si="0"/>
        <v>0</v>
      </c>
    </row>
    <row r="104" spans="1:7" ht="38.25">
      <c r="B104" s="19" t="s">
        <v>205</v>
      </c>
      <c r="E104" s="175">
        <f t="shared" si="0"/>
        <v>0</v>
      </c>
    </row>
    <row r="105" spans="1:7" ht="38.25">
      <c r="B105" s="19" t="s">
        <v>206</v>
      </c>
      <c r="E105" s="175">
        <f t="shared" si="0"/>
        <v>0</v>
      </c>
    </row>
    <row r="106" spans="1:7" ht="25.5">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1">
      <c r="B112" s="142" t="s">
        <v>122</v>
      </c>
      <c r="E112" s="175">
        <f t="shared" si="1"/>
        <v>0</v>
      </c>
    </row>
    <row r="113" spans="1:7" ht="25.5">
      <c r="B113" s="19" t="s">
        <v>1085</v>
      </c>
      <c r="E113" s="175">
        <f t="shared" si="1"/>
        <v>0</v>
      </c>
    </row>
    <row r="114" spans="1:7" ht="38.25" customHeight="1">
      <c r="B114" s="19" t="s">
        <v>1434</v>
      </c>
      <c r="E114" s="175">
        <f t="shared" si="1"/>
        <v>0</v>
      </c>
    </row>
    <row r="115" spans="1:7" ht="51">
      <c r="B115" s="19" t="s">
        <v>1435</v>
      </c>
      <c r="E115" s="175">
        <f t="shared" si="1"/>
        <v>0</v>
      </c>
    </row>
    <row r="116" spans="1:7" ht="38.25">
      <c r="B116" s="19" t="s">
        <v>1436</v>
      </c>
      <c r="E116" s="175">
        <f t="shared" si="1"/>
        <v>0</v>
      </c>
    </row>
    <row r="117" spans="1:7" ht="38.25">
      <c r="B117" s="19" t="s">
        <v>1437</v>
      </c>
      <c r="E117" s="175">
        <f t="shared" si="1"/>
        <v>0</v>
      </c>
    </row>
    <row r="118" spans="1:7" ht="51" customHeight="1">
      <c r="B118" s="19" t="s">
        <v>210</v>
      </c>
      <c r="E118" s="175">
        <f t="shared" si="1"/>
        <v>0</v>
      </c>
    </row>
    <row r="119" spans="1:7">
      <c r="B119" s="19" t="s">
        <v>121</v>
      </c>
      <c r="E119" s="175">
        <f t="shared" si="1"/>
        <v>0</v>
      </c>
    </row>
    <row r="120" spans="1:7" ht="38.25">
      <c r="B120" s="19" t="s">
        <v>205</v>
      </c>
      <c r="E120" s="175">
        <f t="shared" si="1"/>
        <v>0</v>
      </c>
    </row>
    <row r="121" spans="1:7" ht="38.25">
      <c r="B121" s="19" t="s">
        <v>206</v>
      </c>
      <c r="E121" s="175">
        <f t="shared" si="1"/>
        <v>0</v>
      </c>
    </row>
    <row r="122" spans="1:7">
      <c r="B122" s="19" t="s">
        <v>110</v>
      </c>
      <c r="E122" s="175">
        <f t="shared" si="1"/>
        <v>0</v>
      </c>
    </row>
    <row r="123" spans="1:7" ht="25.5">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1">
      <c r="A129" s="153"/>
      <c r="B129" s="19" t="s">
        <v>202</v>
      </c>
      <c r="E129" s="175">
        <f t="shared" si="1"/>
        <v>0</v>
      </c>
    </row>
    <row r="130" spans="1:7" ht="51">
      <c r="A130" s="153"/>
      <c r="B130" s="19" t="s">
        <v>203</v>
      </c>
      <c r="E130" s="175">
        <f t="shared" si="1"/>
        <v>0</v>
      </c>
    </row>
    <row r="131" spans="1:7" ht="25.5" customHeight="1">
      <c r="A131" s="153"/>
      <c r="B131" s="19" t="s">
        <v>204</v>
      </c>
      <c r="E131" s="175">
        <f t="shared" si="1"/>
        <v>0</v>
      </c>
    </row>
    <row r="132" spans="1:7" ht="38.25">
      <c r="A132" s="153"/>
      <c r="B132" s="19" t="s">
        <v>205</v>
      </c>
      <c r="E132" s="175">
        <f t="shared" si="1"/>
        <v>0</v>
      </c>
    </row>
    <row r="133" spans="1:7">
      <c r="A133" s="153"/>
      <c r="B133" s="19" t="s">
        <v>1453</v>
      </c>
      <c r="E133" s="175">
        <f t="shared" si="1"/>
        <v>0</v>
      </c>
    </row>
    <row r="134" spans="1:7" ht="25.5">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5.5">
      <c r="A138" s="153" t="s">
        <v>931</v>
      </c>
      <c r="B138" s="123" t="s">
        <v>471</v>
      </c>
      <c r="E138" s="175">
        <f t="shared" si="1"/>
        <v>0</v>
      </c>
    </row>
    <row r="139" spans="1:7" ht="51">
      <c r="A139" s="153"/>
      <c r="B139" s="19" t="s">
        <v>472</v>
      </c>
      <c r="E139" s="175">
        <f t="shared" si="1"/>
        <v>0</v>
      </c>
    </row>
    <row r="140" spans="1:7" ht="51">
      <c r="A140" s="153"/>
      <c r="B140" s="19" t="s">
        <v>473</v>
      </c>
      <c r="E140" s="175">
        <f t="shared" si="1"/>
        <v>0</v>
      </c>
    </row>
    <row r="141" spans="1:7" ht="38.25">
      <c r="A141" s="153"/>
      <c r="B141" s="19" t="s">
        <v>474</v>
      </c>
      <c r="E141" s="175">
        <f t="shared" si="1"/>
        <v>0</v>
      </c>
    </row>
    <row r="142" spans="1:7" ht="63.75">
      <c r="A142" s="153"/>
      <c r="B142" s="19" t="s">
        <v>475</v>
      </c>
      <c r="E142" s="175">
        <f t="shared" si="1"/>
        <v>0</v>
      </c>
    </row>
    <row r="143" spans="1:7" ht="25.5">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303" t="s">
        <v>804</v>
      </c>
      <c r="C151" s="304"/>
      <c r="D151" s="304"/>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G311"/>
  <sheetViews>
    <sheetView view="pageBreakPreview" topLeftCell="A39" zoomScale="60" workbookViewId="0">
      <selection activeCell="G39"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3.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308" t="s">
        <v>81</v>
      </c>
      <c r="B3" s="309"/>
      <c r="C3" s="309"/>
      <c r="D3" s="309"/>
      <c r="E3" s="309"/>
      <c r="F3" s="309"/>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303" t="s">
        <v>82</v>
      </c>
      <c r="C311" s="304"/>
      <c r="D311" s="304"/>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A_Rušenja</vt:lpstr>
      <vt:lpstr>B_Zemljani</vt:lpstr>
      <vt:lpstr>C_BETONSKI</vt:lpstr>
      <vt:lpstr>E_Tesarski</vt:lpstr>
      <vt:lpstr>H_KROVOPOKR</vt:lpstr>
      <vt:lpstr>K_KAMEN</vt:lpstr>
      <vt:lpstr>N_PVC RADOVI</vt:lpstr>
      <vt:lpstr>BRAVARSKI ČELIK</vt:lpstr>
      <vt:lpstr>R_PVC Stolarija</vt:lpstr>
      <vt:lpstr>2. ELEKTROINSTALACIJE_RASVJETA </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'2. ELEKTROINSTALACIJE_RASVJETA '!Print_Area</vt:lpstr>
      <vt:lpstr>C_BETONSKI!Print_Area</vt:lpstr>
      <vt:lpstr>'1_V_VODA'!Print_Titles</vt:lpstr>
      <vt:lpstr>'2_V_Kanaliz'!Print_Titles</vt:lpstr>
      <vt:lpstr>'3_voda_objekt'!Print_Titles</vt:lpstr>
      <vt:lpstr>'4_vert_kanal_objekt'!Print_Titles</vt:lpstr>
      <vt:lpstr>'5_horiz_kanal_objekt'!Print_Titles</vt:lpstr>
      <vt:lpstr>'6_sanitarije'!Print_Titles</vt:lpstr>
      <vt:lpstr>A_Rušenja!Print_Titles</vt:lpstr>
      <vt:lpstr>B_Zemljani!Print_Titles</vt:lpstr>
      <vt:lpstr>'BRAVARSKI ČELIK'!Print_Titles</vt:lpstr>
      <vt:lpstr>C_BETONSKI!Print_Titles</vt:lpstr>
      <vt:lpstr>E_Tesarski!Print_Titles</vt:lpstr>
      <vt:lpstr>H_KROVOPOKR!Print_Titles</vt:lpstr>
      <vt:lpstr>K_KAMEN!Print_Titles</vt:lpstr>
      <vt:lpstr>'N_PVC RADOVI'!Print_Titles</vt:lpstr>
      <vt:lpstr>'R_PVC Stolarija'!Print_Titles</vt:lpstr>
      <vt:lpstr>Š_GEODETSKI!Print_Titles</vt:lpstr>
    </vt:vector>
  </TitlesOfParts>
  <Company>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Korisnik</cp:lastModifiedBy>
  <cp:lastPrinted>2022-06-15T12:42:52Z</cp:lastPrinted>
  <dcterms:created xsi:type="dcterms:W3CDTF">2003-04-12T13:36:41Z</dcterms:created>
  <dcterms:modified xsi:type="dcterms:W3CDTF">2022-07-18T09:52:18Z</dcterms:modified>
</cp:coreProperties>
</file>